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<sst xmlns="http://schemas.openxmlformats.org/spreadsheetml/2006/main" count="209" uniqueCount="141">
  <si>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</si>
  <si>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</si>
  <si>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</si>
  <si>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</si>
  <si>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</si>
  <si>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</si>
  <si>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</si>
  <si>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</si>
  <si>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</si>
  <si>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</si>
  <si>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</si>
  <si>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</si>
  <si>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</si>
  <si>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</si>
  <si>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</si>
  <si>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</si>
  <si>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</si>
  <si>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</si>
  <si>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</si>
  <si>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</si>
  <si>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</si>
  <si>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</si>
  <si>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</si>
  <si>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</si>
  <si>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</si>
  <si>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</si>
  <si>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</si>
  <si>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</si>
  <si>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</si>
  <si>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</si>
  <si>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</si>
  <si>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</si>
  <si>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</si>
  <si>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</si>
  <si>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</si>
  <si>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</si>
  <si>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</si>
  <si>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</si>
  <si>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</si>
  <si>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</si>
  <si>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</si>
  <si>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</si>
  <si>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</si>
  <si>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</si>
  <si>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</si>
  <si>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</si>
  <si>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</si>
  <si>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</si>
  <si>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</si>
  <si>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</si>
  <si>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</si>
  <si>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</si>
  <si>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</si>
  <si>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</si>
  <si>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</si>
  <si>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</si>
  <si>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</si>
  <si>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</si>
  <si>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</si>
  <si>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</si>
  <si>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</si>
  <si>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</si>
  <si>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</si>
  <si>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</si>
  <si>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</si>
  <si>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</si>
  <si>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</si>
  <si>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</si>
  <si>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</si>
  <si>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</si>
  <si>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</si>
  <si>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</si>
  <si>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</si>
  <si>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</si>
  <si>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</si>
  <si>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</si>
  <si>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</si>
  <si>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</si>
  <si>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</si>
  <si>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</si>
  <si>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</si>
  <si>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</si>
  <si>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</si>
  <si>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</si>
  <si>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</si>
  <si>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</si>
  <si>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</si>
  <si>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E-mit brikker, geninvestering</t>
  </si>
  <si>
    <t>Forudbetalt startafg. af medlemmer</t>
  </si>
  <si>
    <t>Passiver i alt</t>
  </si>
  <si>
    <t>Beholdning på bankkonti og værdipapirer er dokumenteret.</t>
  </si>
  <si>
    <t>Regnskabet er revideret og fundet i overensstemmelse med klubbens vedtægter</t>
  </si>
  <si>
    <t>I bestyrelsen:</t>
  </si>
  <si>
    <t>Assistance v. halvmarathon</t>
  </si>
  <si>
    <t>Ungdomsaktiviteter</t>
  </si>
  <si>
    <t>Falck</t>
  </si>
  <si>
    <t>Onsdagstræning</t>
  </si>
  <si>
    <t>Renteudgifter</t>
  </si>
  <si>
    <t>Trimtex tøjbeholdning</t>
  </si>
  <si>
    <t>Note 1, Andre arrangementer:</t>
  </si>
  <si>
    <t>Budget 2011</t>
  </si>
  <si>
    <t>JFM stafet</t>
  </si>
  <si>
    <t>Payandrun</t>
  </si>
  <si>
    <t>Find vej Projekt</t>
  </si>
  <si>
    <t>Finansielle udgifter</t>
  </si>
  <si>
    <t>Afskrivning af klubtøj</t>
  </si>
  <si>
    <t>Lager - gl. tøj</t>
  </si>
  <si>
    <t xml:space="preserve"> </t>
  </si>
  <si>
    <t>Træningsløb Natcup Syd</t>
  </si>
  <si>
    <t>Div. indtægter</t>
  </si>
  <si>
    <r>
      <t>Træningsløb og andre arrangem</t>
    </r>
    <r>
      <rPr>
        <i/>
        <sz val="10"/>
        <rFont val="Arial"/>
        <family val="2"/>
      </rPr>
      <t>.Note 1</t>
    </r>
  </si>
  <si>
    <t>Konto:</t>
  </si>
  <si>
    <t>Finansielle udgifter/indtægter</t>
  </si>
  <si>
    <t>sum</t>
  </si>
  <si>
    <t>for Kolding Orienterings Klub</t>
  </si>
  <si>
    <t>Regnskab for regnskabsåret 2011</t>
  </si>
  <si>
    <t>Resultat pr. 31.12.11</t>
  </si>
  <si>
    <t>Budget 2012</t>
  </si>
  <si>
    <t>Kontingent, aktive</t>
  </si>
  <si>
    <t>DM nat</t>
  </si>
  <si>
    <t>VM testløb</t>
  </si>
  <si>
    <t>Påskeløbene</t>
  </si>
  <si>
    <t>Printer og printerpatroner</t>
  </si>
  <si>
    <t>Udgifter</t>
  </si>
  <si>
    <t>Indtægter</t>
  </si>
  <si>
    <t>Underskud</t>
  </si>
  <si>
    <t>Underskud 2011</t>
  </si>
  <si>
    <t>Egenkapital pr 1/1-2011</t>
  </si>
  <si>
    <t>Egenkapital pr. 31/12-2011</t>
  </si>
  <si>
    <t>Skyldig startafgift, SOK</t>
  </si>
  <si>
    <t>Note 2, Andre tilgodehavender:</t>
  </si>
  <si>
    <r>
      <t xml:space="preserve">Andre tilgodehavender, </t>
    </r>
    <r>
      <rPr>
        <i/>
        <sz val="11"/>
        <rFont val="Arial"/>
        <family val="2"/>
      </rPr>
      <t>note 2</t>
    </r>
  </si>
  <si>
    <t>Bilagene for regnskabsåret 2011 er gennemgået</t>
  </si>
  <si>
    <t>Depositum f. hytter til påsken 2012</t>
  </si>
  <si>
    <t>Tilgodeh. præmier vintercuppen</t>
  </si>
  <si>
    <t>Forudbetalt Foreningspakken 2012</t>
  </si>
  <si>
    <t>Tilgodeh. for salg af klubtøj</t>
  </si>
  <si>
    <t>Indg. f. print af backup-labels</t>
  </si>
  <si>
    <t xml:space="preserve">  </t>
  </si>
  <si>
    <t>Kolding, den 3. februar 2012</t>
  </si>
  <si>
    <t>Revisor: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</si>
</sst>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1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/>
    </xf>
    <xf numFmtId="0" fontId="14" fillId="0" borderId="1" xfId="0" applyFont="1" applyBorder="1" applyAlignment="1">
      <alignment/>
    </xf>
    <xf numFmtId="4" fontId="14" fillId="0" borderId="3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92"/>
  <sheetViews>
    <sheetView tabSelected="1" workbookViewId="0" topLeftCell="A97">
      <selection activeCell="A100" sqref="A100"/>
    </sheetView>
  </sheetViews>
  <sheetFormatPr defaultColWidth="9.140625" defaultRowHeight="12.75"/>
  <cols>
    <col min="1" max="1" width="35.421875" style="0" customWidth="1"/>
    <col min="2" max="2" width="15.8515625" style="0" customWidth="1"/>
    <col min="3" max="3" width="20.28125" style="0" customWidth="1"/>
    <col min="4" max="4" width="14.28125" style="0" customWidth="1"/>
    <col min="5" max="5" width="16.421875" style="0" customWidth="1"/>
  </cols>
  <sheetData>
    <row r="6" ht="12.75">
      <c r="A6" t="s">
        <v>107</v>
      </c>
    </row>
    <row r="7" ht="18">
      <c r="A7" s="4"/>
    </row>
    <row r="8" spans="1:4" ht="18">
      <c r="A8" s="4" t="s">
        <v>115</v>
      </c>
      <c r="B8" s="30"/>
      <c r="C8" s="31"/>
      <c r="D8" s="31"/>
    </row>
    <row r="9" spans="1:4" ht="15">
      <c r="A9" s="30" t="s">
        <v>114</v>
      </c>
      <c r="B9" s="31"/>
      <c r="C9" s="31"/>
      <c r="D9" s="31"/>
    </row>
    <row r="10" spans="1:4" ht="14.25">
      <c r="A10" s="31"/>
      <c r="B10" s="31"/>
      <c r="C10" s="31"/>
      <c r="D10" s="31"/>
    </row>
    <row r="11" spans="1:4" ht="14.25">
      <c r="A11" s="31"/>
      <c r="B11" s="31"/>
      <c r="C11" s="31"/>
      <c r="D11" s="31"/>
    </row>
    <row r="12" spans="1:4" ht="14.25">
      <c r="A12" s="31"/>
      <c r="B12" s="31"/>
      <c r="C12" s="31"/>
      <c r="D12" s="31"/>
    </row>
    <row r="13" spans="1:4" ht="14.25">
      <c r="A13" s="31"/>
      <c r="B13" s="31"/>
      <c r="C13" s="31"/>
      <c r="D13" s="31"/>
    </row>
    <row r="14" spans="1:5" ht="15">
      <c r="A14" s="31"/>
      <c r="B14" s="31"/>
      <c r="C14" s="30"/>
      <c r="D14" s="30"/>
      <c r="E14" s="1"/>
    </row>
    <row r="15" spans="1:5" ht="15">
      <c r="A15" s="31"/>
      <c r="B15" s="31"/>
      <c r="C15" s="30"/>
      <c r="D15" s="30"/>
      <c r="E15" s="1"/>
    </row>
    <row r="16" spans="1:5" ht="15">
      <c r="A16" s="31"/>
      <c r="B16" s="31"/>
      <c r="C16" s="30"/>
      <c r="D16" s="30"/>
      <c r="E16" s="1"/>
    </row>
    <row r="17" spans="1:5" ht="15">
      <c r="A17" s="30"/>
      <c r="B17" s="30"/>
      <c r="C17" s="30"/>
      <c r="D17" s="30"/>
      <c r="E17" s="1"/>
    </row>
    <row r="18" spans="1:4" s="22" customFormat="1" ht="15">
      <c r="A18" s="30" t="s">
        <v>138</v>
      </c>
      <c r="B18" s="31"/>
      <c r="C18" s="31"/>
      <c r="D18" s="31"/>
    </row>
    <row r="19" spans="1:5" s="22" customFormat="1" ht="14.25">
      <c r="A19" s="31" t="s">
        <v>111</v>
      </c>
      <c r="B19" s="23" t="s">
        <v>100</v>
      </c>
      <c r="C19" s="32" t="s">
        <v>116</v>
      </c>
      <c r="D19" s="32" t="s">
        <v>32</v>
      </c>
      <c r="E19" s="23" t="s">
        <v>117</v>
      </c>
    </row>
    <row r="20" spans="1:5" s="22" customFormat="1" ht="14.25">
      <c r="A20" s="31" t="s">
        <v>118</v>
      </c>
      <c r="B20" s="24">
        <v>37500</v>
      </c>
      <c r="C20" s="33">
        <v>36825</v>
      </c>
      <c r="D20" s="33"/>
      <c r="E20" s="24">
        <v>47350</v>
      </c>
    </row>
    <row r="21" spans="1:5" s="22" customFormat="1" ht="14.25">
      <c r="A21" s="31" t="s">
        <v>4</v>
      </c>
      <c r="B21" s="25">
        <v>2800</v>
      </c>
      <c r="C21" s="34">
        <v>2575</v>
      </c>
      <c r="D21" s="31"/>
      <c r="E21" s="25">
        <v>2400</v>
      </c>
    </row>
    <row r="22" spans="1:5" s="22" customFormat="1" ht="14.25">
      <c r="A22" s="31" t="s">
        <v>27</v>
      </c>
      <c r="B22" s="26">
        <f>SUM(B20:B21)</f>
        <v>40300</v>
      </c>
      <c r="C22" s="31"/>
      <c r="D22" s="35">
        <f>SUM(C20:C21)</f>
        <v>39400</v>
      </c>
      <c r="E22" s="26">
        <f>SUM(E20:E21)</f>
        <v>49750</v>
      </c>
    </row>
    <row r="23" spans="1:4" s="22" customFormat="1" ht="14.25">
      <c r="A23" s="31"/>
      <c r="B23" s="24"/>
      <c r="C23" s="33"/>
      <c r="D23" s="33"/>
    </row>
    <row r="24" spans="1:5" s="22" customFormat="1" ht="14.25">
      <c r="A24" s="31" t="s">
        <v>5</v>
      </c>
      <c r="B24" s="24">
        <v>7100</v>
      </c>
      <c r="C24" s="33">
        <v>7825</v>
      </c>
      <c r="D24" s="33"/>
      <c r="E24" s="24">
        <v>7100</v>
      </c>
    </row>
    <row r="25" spans="1:5" s="22" customFormat="1" ht="14.25">
      <c r="A25" s="31" t="s">
        <v>6</v>
      </c>
      <c r="B25" s="26">
        <v>0</v>
      </c>
      <c r="C25" s="35">
        <v>0</v>
      </c>
      <c r="D25" s="36"/>
      <c r="E25" s="26">
        <v>700</v>
      </c>
    </row>
    <row r="26" spans="1:5" s="22" customFormat="1" ht="14.25">
      <c r="A26" s="31" t="s">
        <v>59</v>
      </c>
      <c r="B26" s="25">
        <v>500</v>
      </c>
      <c r="C26" s="34">
        <v>0</v>
      </c>
      <c r="D26" s="36"/>
      <c r="E26" s="26">
        <v>500</v>
      </c>
    </row>
    <row r="27" spans="1:5" s="22" customFormat="1" ht="14.25">
      <c r="A27" s="31" t="s">
        <v>9</v>
      </c>
      <c r="B27" s="26">
        <f>SUM(B24:B26)</f>
        <v>7600</v>
      </c>
      <c r="C27" s="31"/>
      <c r="D27" s="35">
        <f>SUM(C24:C26)</f>
        <v>7825</v>
      </c>
      <c r="E27" s="27">
        <f>SUM(E24:E26)</f>
        <v>8300</v>
      </c>
    </row>
    <row r="28" spans="1:5" s="22" customFormat="1" ht="14.25">
      <c r="A28" s="31"/>
      <c r="B28" s="26"/>
      <c r="C28" s="35"/>
      <c r="D28" s="35"/>
      <c r="E28" s="26"/>
    </row>
    <row r="29" spans="1:5" s="22" customFormat="1" ht="14.25">
      <c r="A29" s="31" t="s">
        <v>101</v>
      </c>
      <c r="B29" s="24">
        <v>18000</v>
      </c>
      <c r="C29" s="33">
        <v>9958.09</v>
      </c>
      <c r="D29" s="33"/>
      <c r="E29" s="24">
        <v>0</v>
      </c>
    </row>
    <row r="30" spans="1:5" s="22" customFormat="1" ht="14.25">
      <c r="A30" s="31" t="s">
        <v>64</v>
      </c>
      <c r="B30" s="24">
        <v>18000</v>
      </c>
      <c r="C30" s="33">
        <v>13649</v>
      </c>
      <c r="D30" s="33"/>
      <c r="E30" s="24">
        <v>18000</v>
      </c>
    </row>
    <row r="31" spans="1:5" s="22" customFormat="1" ht="12.75" customHeight="1">
      <c r="A31" s="31" t="s">
        <v>7</v>
      </c>
      <c r="B31" s="47">
        <v>4000</v>
      </c>
      <c r="C31" s="33">
        <v>0</v>
      </c>
      <c r="D31" s="33"/>
      <c r="E31" s="24">
        <v>0</v>
      </c>
    </row>
    <row r="32" spans="1:5" s="22" customFormat="1" ht="14.25">
      <c r="A32" s="31" t="s">
        <v>8</v>
      </c>
      <c r="B32" s="24">
        <v>0</v>
      </c>
      <c r="C32" s="33">
        <v>889</v>
      </c>
      <c r="D32" s="33"/>
      <c r="E32" s="24">
        <v>0</v>
      </c>
    </row>
    <row r="33" spans="1:5" s="22" customFormat="1" ht="14.25">
      <c r="A33" s="31" t="s">
        <v>35</v>
      </c>
      <c r="B33" s="24">
        <v>50000</v>
      </c>
      <c r="C33" s="33">
        <v>45000</v>
      </c>
      <c r="D33" s="33"/>
      <c r="E33" s="24">
        <v>40000</v>
      </c>
    </row>
    <row r="34" spans="1:5" s="22" customFormat="1" ht="14.25">
      <c r="A34" s="31" t="s">
        <v>119</v>
      </c>
      <c r="B34" s="24"/>
      <c r="C34" s="33"/>
      <c r="D34" s="33"/>
      <c r="E34" s="24">
        <v>12000</v>
      </c>
    </row>
    <row r="35" spans="1:5" s="22" customFormat="1" ht="14.25">
      <c r="A35" s="31" t="s">
        <v>120</v>
      </c>
      <c r="B35" s="24"/>
      <c r="C35" s="33"/>
      <c r="D35" s="33"/>
      <c r="E35" s="24">
        <v>4000</v>
      </c>
    </row>
    <row r="36" spans="1:5" s="22" customFormat="1" ht="14.25">
      <c r="A36" s="31" t="s">
        <v>121</v>
      </c>
      <c r="B36" s="24"/>
      <c r="C36" s="33">
        <v>-178</v>
      </c>
      <c r="D36" s="33"/>
      <c r="E36" s="24"/>
    </row>
    <row r="37" spans="1:5" s="22" customFormat="1" ht="14.25">
      <c r="A37" s="8" t="s">
        <v>110</v>
      </c>
      <c r="B37" s="25">
        <v>15000</v>
      </c>
      <c r="C37" s="34">
        <v>9243.5</v>
      </c>
      <c r="D37" s="33"/>
      <c r="E37" s="24">
        <v>11000</v>
      </c>
    </row>
    <row r="38" spans="1:5" s="22" customFormat="1" ht="14.25">
      <c r="A38" s="31" t="s">
        <v>30</v>
      </c>
      <c r="B38" s="27">
        <f>SUM(B29:B37)</f>
        <v>105000</v>
      </c>
      <c r="C38" s="33"/>
      <c r="D38" s="35">
        <f>SUM(C29:C37)</f>
        <v>78561.59</v>
      </c>
      <c r="E38" s="27">
        <f>SUM(E29:E37)</f>
        <v>85000</v>
      </c>
    </row>
    <row r="39" spans="1:5" s="22" customFormat="1" ht="14.25">
      <c r="A39" s="31"/>
      <c r="B39" s="26"/>
      <c r="C39" s="35"/>
      <c r="D39" s="35"/>
      <c r="E39" s="26"/>
    </row>
    <row r="40" spans="1:5" s="22" customFormat="1" ht="14.25">
      <c r="A40" s="31"/>
      <c r="B40" s="24"/>
      <c r="C40" s="33"/>
      <c r="D40" s="33"/>
      <c r="E40" s="24"/>
    </row>
    <row r="41" spans="1:5" s="22" customFormat="1" ht="14.25">
      <c r="A41" s="31" t="s">
        <v>36</v>
      </c>
      <c r="B41" s="24">
        <v>5000</v>
      </c>
      <c r="C41" s="33">
        <v>4945.5</v>
      </c>
      <c r="D41" s="33"/>
      <c r="E41" s="24">
        <v>2000</v>
      </c>
    </row>
    <row r="42" spans="1:5" s="22" customFormat="1" ht="14.25">
      <c r="A42" s="31" t="s">
        <v>55</v>
      </c>
      <c r="B42" s="25">
        <v>-40000</v>
      </c>
      <c r="C42" s="34">
        <v>-7720.76</v>
      </c>
      <c r="D42" s="31"/>
      <c r="E42" s="25">
        <v>-40000</v>
      </c>
    </row>
    <row r="43" spans="1:5" s="22" customFormat="1" ht="14.25">
      <c r="A43" s="31"/>
      <c r="B43" s="26">
        <f>SUM(B41:B42)</f>
        <v>-35000</v>
      </c>
      <c r="C43" s="31"/>
      <c r="D43" s="34">
        <f>SUM(C41:C42)</f>
        <v>-2775.26</v>
      </c>
      <c r="E43" s="26">
        <f>SUM(E41:E42)</f>
        <v>-38000</v>
      </c>
    </row>
    <row r="44" spans="1:5" s="22" customFormat="1" ht="15">
      <c r="A44" s="31" t="s">
        <v>25</v>
      </c>
      <c r="B44" s="28">
        <f>SUM(B22+B27+B38+B43)</f>
        <v>117900</v>
      </c>
      <c r="C44" s="41"/>
      <c r="D44" s="41">
        <f>SUM(D22:D43)</f>
        <v>123011.33</v>
      </c>
      <c r="E44" s="28">
        <v>105050</v>
      </c>
    </row>
    <row r="45" spans="1:5" s="22" customFormat="1" ht="14.25">
      <c r="A45" s="31"/>
      <c r="B45" s="26"/>
      <c r="C45" s="35"/>
      <c r="D45" s="35"/>
      <c r="E45" s="26"/>
    </row>
    <row r="46" spans="1:5" s="22" customFormat="1" ht="14.25">
      <c r="A46" s="31"/>
      <c r="B46" s="26"/>
      <c r="C46" s="35"/>
      <c r="D46" s="35"/>
      <c r="E46" s="26"/>
    </row>
    <row r="47" spans="1:5" s="22" customFormat="1" ht="14.25">
      <c r="A47" s="31"/>
      <c r="B47" s="26"/>
      <c r="C47" s="35"/>
      <c r="D47" s="35"/>
      <c r="E47" s="26"/>
    </row>
    <row r="48" spans="1:5" s="22" customFormat="1" ht="14.25">
      <c r="A48" s="31"/>
      <c r="B48" s="26"/>
      <c r="C48" s="35"/>
      <c r="D48" s="35"/>
      <c r="E48" s="26"/>
    </row>
    <row r="49" spans="1:5" s="22" customFormat="1" ht="14.25">
      <c r="A49" s="31"/>
      <c r="B49" s="26"/>
      <c r="C49" s="35"/>
      <c r="D49" s="35"/>
      <c r="E49" s="26"/>
    </row>
    <row r="50" spans="1:5" s="22" customFormat="1" ht="14.25">
      <c r="A50" s="31"/>
      <c r="B50" s="26"/>
      <c r="C50" s="35"/>
      <c r="D50" s="35"/>
      <c r="E50" s="26"/>
    </row>
    <row r="51" spans="1:5" s="22" customFormat="1" ht="14.25">
      <c r="A51" s="31"/>
      <c r="B51" s="26"/>
      <c r="C51" s="35"/>
      <c r="D51" s="35"/>
      <c r="E51" s="26"/>
    </row>
    <row r="52" spans="1:5" s="22" customFormat="1" ht="14.25">
      <c r="A52" s="31"/>
      <c r="B52" s="26"/>
      <c r="C52" s="35"/>
      <c r="D52" s="35"/>
      <c r="E52" s="26"/>
    </row>
    <row r="53" spans="1:5" s="22" customFormat="1" ht="15">
      <c r="A53" s="30" t="s">
        <v>31</v>
      </c>
      <c r="B53" s="48" t="s">
        <v>100</v>
      </c>
      <c r="C53" s="42" t="s">
        <v>116</v>
      </c>
      <c r="D53" s="42" t="s">
        <v>33</v>
      </c>
      <c r="E53" s="23" t="s">
        <v>117</v>
      </c>
    </row>
    <row r="54" spans="1:5" s="22" customFormat="1" ht="14.25">
      <c r="A54" s="31" t="s">
        <v>10</v>
      </c>
      <c r="B54" s="24">
        <v>45185</v>
      </c>
      <c r="C54" s="33">
        <v>39784</v>
      </c>
      <c r="D54" s="33"/>
      <c r="E54" s="24">
        <v>41000</v>
      </c>
    </row>
    <row r="55" spans="1:5" s="22" customFormat="1" ht="14.25">
      <c r="A55" s="31" t="s">
        <v>11</v>
      </c>
      <c r="B55" s="24">
        <v>400</v>
      </c>
      <c r="C55" s="33">
        <v>375</v>
      </c>
      <c r="D55" s="33"/>
      <c r="E55" s="24">
        <v>375</v>
      </c>
    </row>
    <row r="56" spans="1:5" s="22" customFormat="1" ht="14.25">
      <c r="A56" s="31" t="s">
        <v>95</v>
      </c>
      <c r="B56" s="24">
        <v>800</v>
      </c>
      <c r="C56" s="33">
        <v>823.21</v>
      </c>
      <c r="D56" s="33"/>
      <c r="E56" s="24">
        <v>800</v>
      </c>
    </row>
    <row r="57" spans="1:5" s="22" customFormat="1" ht="14.25">
      <c r="A57" s="31" t="s">
        <v>12</v>
      </c>
      <c r="B57" s="25">
        <v>500</v>
      </c>
      <c r="C57" s="34">
        <v>500</v>
      </c>
      <c r="D57" s="35"/>
      <c r="E57" s="25">
        <v>500</v>
      </c>
    </row>
    <row r="58" spans="1:5" s="22" customFormat="1" ht="14.25">
      <c r="A58" s="31" t="s">
        <v>40</v>
      </c>
      <c r="B58" s="24">
        <f>SUM(B54:B57)</f>
        <v>46885</v>
      </c>
      <c r="C58" s="33"/>
      <c r="D58" s="35">
        <f>SUM(C54:C57)</f>
        <v>41482.21</v>
      </c>
      <c r="E58" s="24">
        <f>SUM(E54:E57)</f>
        <v>42675</v>
      </c>
    </row>
    <row r="59" spans="1:5" s="22" customFormat="1" ht="14.25">
      <c r="A59" s="31"/>
      <c r="B59" s="24"/>
      <c r="C59" s="33"/>
      <c r="D59" s="33"/>
      <c r="E59" s="24"/>
    </row>
    <row r="60" spans="1:5" s="22" customFormat="1" ht="14.25">
      <c r="A60" s="31" t="s">
        <v>14</v>
      </c>
      <c r="B60" s="24">
        <v>12000</v>
      </c>
      <c r="C60" s="33">
        <v>10260</v>
      </c>
      <c r="D60" s="33"/>
      <c r="E60" s="24">
        <v>11000</v>
      </c>
    </row>
    <row r="61" spans="1:5" s="22" customFormat="1" ht="14.25">
      <c r="A61" s="31" t="s">
        <v>76</v>
      </c>
      <c r="B61" s="24">
        <v>5000</v>
      </c>
      <c r="C61" s="33">
        <v>4511.25</v>
      </c>
      <c r="D61" s="33"/>
      <c r="E61" s="24">
        <v>2000</v>
      </c>
    </row>
    <row r="62" spans="1:5" s="22" customFormat="1" ht="14.25">
      <c r="A62" s="31" t="s">
        <v>96</v>
      </c>
      <c r="B62" s="24">
        <v>2000</v>
      </c>
      <c r="C62" s="33">
        <v>1754.25</v>
      </c>
      <c r="D62" s="33"/>
      <c r="E62" s="24">
        <v>2000</v>
      </c>
    </row>
    <row r="63" spans="1:5" s="22" customFormat="1" ht="14.25">
      <c r="A63" s="31" t="s">
        <v>15</v>
      </c>
      <c r="B63" s="24">
        <v>15000</v>
      </c>
      <c r="C63" s="33">
        <v>13599</v>
      </c>
      <c r="D63" s="33"/>
      <c r="E63" s="24">
        <v>15000</v>
      </c>
    </row>
    <row r="64" spans="1:5" s="22" customFormat="1" ht="12" customHeight="1">
      <c r="A64" s="31" t="s">
        <v>16</v>
      </c>
      <c r="B64" s="24">
        <v>10000</v>
      </c>
      <c r="C64" s="33">
        <v>8616</v>
      </c>
      <c r="D64" s="33"/>
      <c r="E64" s="24">
        <v>8000</v>
      </c>
    </row>
    <row r="65" spans="1:5" s="22" customFormat="1" ht="12" customHeight="1">
      <c r="A65" s="36" t="s">
        <v>41</v>
      </c>
      <c r="B65" s="25">
        <v>2000</v>
      </c>
      <c r="C65" s="34">
        <v>450</v>
      </c>
      <c r="D65" s="35"/>
      <c r="E65" s="25">
        <v>1000</v>
      </c>
    </row>
    <row r="66" spans="1:5" s="22" customFormat="1" ht="12" customHeight="1">
      <c r="A66" s="43" t="s">
        <v>42</v>
      </c>
      <c r="B66" s="24">
        <f>SUM(B60:B65)</f>
        <v>46000</v>
      </c>
      <c r="C66" s="33"/>
      <c r="D66" s="35">
        <f>SUM(C60:C65)</f>
        <v>39190.5</v>
      </c>
      <c r="E66" s="24">
        <f>SUM(E60:E65)</f>
        <v>39000</v>
      </c>
    </row>
    <row r="67" spans="1:5" s="22" customFormat="1" ht="12" customHeight="1">
      <c r="A67" s="43"/>
      <c r="B67" s="24"/>
      <c r="C67" s="33"/>
      <c r="D67" s="33"/>
      <c r="E67" s="24"/>
    </row>
    <row r="68" spans="1:5" s="22" customFormat="1" ht="14.25">
      <c r="A68" s="31" t="s">
        <v>13</v>
      </c>
      <c r="B68" s="24">
        <v>12000</v>
      </c>
      <c r="C68" s="33">
        <v>10865</v>
      </c>
      <c r="D68" s="33"/>
      <c r="E68" s="24">
        <v>12000</v>
      </c>
    </row>
    <row r="69" spans="1:5" s="22" customFormat="1" ht="14.25">
      <c r="A69" s="31" t="s">
        <v>18</v>
      </c>
      <c r="B69" s="24">
        <v>2000</v>
      </c>
      <c r="C69" s="33">
        <v>0</v>
      </c>
      <c r="D69" s="33"/>
      <c r="E69" s="24">
        <v>0</v>
      </c>
    </row>
    <row r="70" spans="1:5" s="22" customFormat="1" ht="14.25">
      <c r="A70" s="31" t="s">
        <v>94</v>
      </c>
      <c r="B70" s="24">
        <v>2000</v>
      </c>
      <c r="C70" s="33">
        <v>1106</v>
      </c>
      <c r="D70" s="33"/>
      <c r="E70" s="24">
        <v>2000</v>
      </c>
    </row>
    <row r="71" spans="1:5" s="22" customFormat="1" ht="14.25">
      <c r="A71" s="31" t="s">
        <v>39</v>
      </c>
      <c r="B71" s="24"/>
      <c r="C71" s="33"/>
      <c r="D71" s="33"/>
      <c r="E71" s="24">
        <v>0</v>
      </c>
    </row>
    <row r="72" spans="1:5" s="22" customFormat="1" ht="14.25">
      <c r="A72" s="31" t="s">
        <v>65</v>
      </c>
      <c r="B72" s="26">
        <v>6000</v>
      </c>
      <c r="C72" s="35">
        <v>5850</v>
      </c>
      <c r="D72" s="36"/>
      <c r="E72" s="26">
        <v>6000</v>
      </c>
    </row>
    <row r="73" spans="1:5" s="22" customFormat="1" ht="14.25">
      <c r="A73" s="31" t="s">
        <v>66</v>
      </c>
      <c r="B73" s="25">
        <v>5000</v>
      </c>
      <c r="C73" s="34">
        <v>6150</v>
      </c>
      <c r="D73" s="36"/>
      <c r="E73" s="25">
        <v>7000</v>
      </c>
    </row>
    <row r="74" spans="1:5" s="22" customFormat="1" ht="14.25">
      <c r="A74" s="31" t="s">
        <v>54</v>
      </c>
      <c r="B74" s="24">
        <f>SUM(B68:B73)</f>
        <v>27000</v>
      </c>
      <c r="C74" s="31"/>
      <c r="D74" s="35">
        <f>SUM(C68:C73)</f>
        <v>23971</v>
      </c>
      <c r="E74" s="24">
        <f>SUM(E68:E73)</f>
        <v>27000</v>
      </c>
    </row>
    <row r="75" spans="1:4" s="22" customFormat="1" ht="14.25">
      <c r="A75" s="31"/>
      <c r="B75" s="24"/>
      <c r="C75" s="33"/>
      <c r="D75" s="35"/>
    </row>
    <row r="76" spans="1:5" s="22" customFormat="1" ht="14.25">
      <c r="A76" s="31" t="s">
        <v>64</v>
      </c>
      <c r="B76" s="25">
        <v>6000</v>
      </c>
      <c r="C76" s="34">
        <v>7775</v>
      </c>
      <c r="D76" s="31"/>
      <c r="E76" s="25">
        <v>12000</v>
      </c>
    </row>
    <row r="77" spans="1:4" s="22" customFormat="1" ht="14.25">
      <c r="A77" s="31"/>
      <c r="C77" s="31"/>
      <c r="D77" s="33">
        <f>+C76</f>
        <v>7775</v>
      </c>
    </row>
    <row r="78" spans="1:5" s="22" customFormat="1" ht="14.25">
      <c r="A78" s="31" t="s">
        <v>19</v>
      </c>
      <c r="B78" s="24">
        <v>500</v>
      </c>
      <c r="C78" s="33">
        <v>0</v>
      </c>
      <c r="D78" s="33"/>
      <c r="E78" s="24">
        <v>500</v>
      </c>
    </row>
    <row r="79" spans="1:5" s="22" customFormat="1" ht="14.25">
      <c r="A79" s="31" t="s">
        <v>20</v>
      </c>
      <c r="B79" s="24">
        <v>1000</v>
      </c>
      <c r="C79" s="33">
        <v>0</v>
      </c>
      <c r="D79" s="33"/>
      <c r="E79" s="24">
        <v>0</v>
      </c>
    </row>
    <row r="80" spans="1:5" s="22" customFormat="1" ht="14.25">
      <c r="A80" s="31" t="s">
        <v>43</v>
      </c>
      <c r="B80" s="24">
        <v>3000</v>
      </c>
      <c r="C80" s="33">
        <v>1199.58</v>
      </c>
      <c r="D80" s="33"/>
      <c r="E80" s="24">
        <v>2000</v>
      </c>
    </row>
    <row r="81" spans="1:5" s="22" customFormat="1" ht="14.25">
      <c r="A81" s="31" t="s">
        <v>21</v>
      </c>
      <c r="B81" s="24">
        <v>2000</v>
      </c>
      <c r="C81" s="33">
        <v>1149.5</v>
      </c>
      <c r="D81" s="33"/>
      <c r="E81" s="24">
        <v>1800</v>
      </c>
    </row>
    <row r="82" spans="1:5" s="22" customFormat="1" ht="14.25">
      <c r="A82" s="31" t="s">
        <v>22</v>
      </c>
      <c r="B82" s="24">
        <v>2000</v>
      </c>
      <c r="C82" s="33">
        <v>1989</v>
      </c>
      <c r="D82" s="33"/>
      <c r="E82" s="24">
        <v>2000</v>
      </c>
    </row>
    <row r="83" spans="1:5" s="22" customFormat="1" ht="14.25">
      <c r="A83" s="31" t="s">
        <v>44</v>
      </c>
      <c r="B83" s="24">
        <v>3000</v>
      </c>
      <c r="C83" s="33">
        <v>1972</v>
      </c>
      <c r="D83" s="33"/>
      <c r="E83" s="24">
        <v>2000</v>
      </c>
    </row>
    <row r="84" spans="1:5" s="22" customFormat="1" ht="14.25">
      <c r="A84" s="31" t="s">
        <v>45</v>
      </c>
      <c r="B84" s="24">
        <v>2000</v>
      </c>
      <c r="C84" s="33">
        <v>2869.5</v>
      </c>
      <c r="D84" s="33"/>
      <c r="E84" s="24">
        <v>2000</v>
      </c>
    </row>
    <row r="85" spans="1:5" s="22" customFormat="1" ht="14.25">
      <c r="A85" s="31" t="s">
        <v>23</v>
      </c>
      <c r="B85" s="24">
        <v>1000</v>
      </c>
      <c r="C85" s="33">
        <v>1000</v>
      </c>
      <c r="D85" s="33"/>
      <c r="E85" s="24">
        <v>1000</v>
      </c>
    </row>
    <row r="86" spans="1:5" s="22" customFormat="1" ht="14.25">
      <c r="A86" s="31" t="s">
        <v>46</v>
      </c>
      <c r="B86" s="24">
        <v>8000</v>
      </c>
      <c r="C86" s="33">
        <v>8218.59</v>
      </c>
      <c r="D86" s="33"/>
      <c r="E86" s="24">
        <v>9000</v>
      </c>
    </row>
    <row r="87" spans="1:5" s="22" customFormat="1" ht="14.25">
      <c r="A87" s="31" t="s">
        <v>102</v>
      </c>
      <c r="B87" s="24">
        <v>4000</v>
      </c>
      <c r="C87" s="33">
        <v>1877.75</v>
      </c>
      <c r="D87" s="33"/>
      <c r="E87" s="24">
        <v>0</v>
      </c>
    </row>
    <row r="88" spans="1:5" s="22" customFormat="1" ht="14.25">
      <c r="A88" s="31" t="s">
        <v>47</v>
      </c>
      <c r="B88" s="24">
        <v>2000</v>
      </c>
      <c r="C88" s="33">
        <v>-600</v>
      </c>
      <c r="D88" s="33"/>
      <c r="E88" s="24">
        <v>0</v>
      </c>
    </row>
    <row r="89" spans="1:5" s="22" customFormat="1" ht="14.25">
      <c r="A89" s="31" t="s">
        <v>103</v>
      </c>
      <c r="B89" s="24">
        <v>5000</v>
      </c>
      <c r="C89" s="33">
        <v>0</v>
      </c>
      <c r="D89" s="33"/>
      <c r="E89" s="24">
        <v>0</v>
      </c>
    </row>
    <row r="90" spans="1:5" s="22" customFormat="1" ht="14.25">
      <c r="A90" s="31" t="s">
        <v>122</v>
      </c>
      <c r="B90" s="24">
        <v>8000</v>
      </c>
      <c r="C90" s="33">
        <v>16651.94</v>
      </c>
      <c r="D90" s="33"/>
      <c r="E90" s="24">
        <v>10000</v>
      </c>
    </row>
    <row r="91" spans="1:5" s="22" customFormat="1" ht="14.25">
      <c r="A91" s="31" t="s">
        <v>67</v>
      </c>
      <c r="B91" s="24">
        <v>0</v>
      </c>
      <c r="C91" s="33">
        <v>791.5</v>
      </c>
      <c r="D91" s="33"/>
      <c r="E91" s="24">
        <v>0</v>
      </c>
    </row>
    <row r="92" spans="1:5" s="22" customFormat="1" ht="14.25">
      <c r="A92" s="31" t="s">
        <v>49</v>
      </c>
      <c r="B92" s="26">
        <v>5000</v>
      </c>
      <c r="C92" s="35">
        <v>8232.63</v>
      </c>
      <c r="D92" s="35"/>
      <c r="E92" s="26">
        <v>5000</v>
      </c>
    </row>
    <row r="93" spans="1:5" s="22" customFormat="1" ht="14.25">
      <c r="A93" s="31" t="s">
        <v>68</v>
      </c>
      <c r="B93" s="25">
        <v>1000</v>
      </c>
      <c r="C93" s="34">
        <v>0</v>
      </c>
      <c r="D93" s="35"/>
      <c r="E93" s="25">
        <v>1000</v>
      </c>
    </row>
    <row r="94" spans="1:5" s="22" customFormat="1" ht="14.25">
      <c r="A94" s="31" t="s">
        <v>28</v>
      </c>
      <c r="B94" s="28">
        <f>SUM(B78:B93)</f>
        <v>47500</v>
      </c>
      <c r="C94" s="40"/>
      <c r="D94" s="34">
        <f>SUM(C78:C93)</f>
        <v>45351.99</v>
      </c>
      <c r="E94" s="28">
        <f>SUM(E78:E93)</f>
        <v>36300</v>
      </c>
    </row>
    <row r="95" spans="1:5" s="22" customFormat="1" ht="13.5" customHeight="1">
      <c r="A95" s="31" t="s">
        <v>26</v>
      </c>
      <c r="B95" s="25">
        <f>SUM(B58+B66+B74+B76+B94)</f>
        <v>173385</v>
      </c>
      <c r="C95" s="39"/>
      <c r="D95" s="41">
        <f>SUM(D58:D94)</f>
        <v>157770.69999999998</v>
      </c>
      <c r="E95" s="25">
        <f>SUM(E58+E66+E74+E76+E94)</f>
        <v>156975</v>
      </c>
    </row>
    <row r="96" spans="1:5" s="22" customFormat="1" ht="13.5" customHeight="1">
      <c r="A96" s="31"/>
      <c r="B96" s="26"/>
      <c r="C96" s="36"/>
      <c r="D96" s="44"/>
      <c r="E96" s="26"/>
    </row>
    <row r="97" spans="1:5" s="22" customFormat="1" ht="13.5" customHeight="1">
      <c r="A97" s="31" t="s">
        <v>123</v>
      </c>
      <c r="B97" s="26">
        <v>173385</v>
      </c>
      <c r="C97" s="36"/>
      <c r="D97" s="44">
        <v>157770.7</v>
      </c>
      <c r="E97" s="26">
        <v>156975</v>
      </c>
    </row>
    <row r="98" spans="1:5" s="22" customFormat="1" ht="13.5" customHeight="1">
      <c r="A98" s="31" t="s">
        <v>124</v>
      </c>
      <c r="B98" s="25">
        <v>-117900</v>
      </c>
      <c r="C98" s="39"/>
      <c r="D98" s="41">
        <v>-123011.33</v>
      </c>
      <c r="E98" s="25">
        <v>-105050</v>
      </c>
    </row>
    <row r="99" spans="1:5" s="22" customFormat="1" ht="13.5" customHeight="1">
      <c r="A99" s="31" t="s">
        <v>125</v>
      </c>
      <c r="B99" s="26">
        <f>SUM(B97:B98)</f>
        <v>55485</v>
      </c>
      <c r="C99" s="36"/>
      <c r="D99" s="44">
        <f>SUM(D97:D98)</f>
        <v>34759.37000000001</v>
      </c>
      <c r="E99" s="26">
        <f>SUM(E97:E98)</f>
        <v>51925</v>
      </c>
    </row>
    <row r="100" spans="1:5" s="22" customFormat="1" ht="13.5" customHeight="1">
      <c r="A100" s="31" t="s">
        <v>107</v>
      </c>
      <c r="B100" s="24"/>
      <c r="C100" s="31"/>
      <c r="D100" s="44"/>
      <c r="E100" s="24"/>
    </row>
    <row r="101" spans="1:5" s="22" customFormat="1" ht="13.5" customHeight="1">
      <c r="A101" s="31"/>
      <c r="B101" s="24"/>
      <c r="C101" s="31"/>
      <c r="D101" s="44"/>
      <c r="E101" s="24"/>
    </row>
    <row r="102" spans="1:5" s="22" customFormat="1" ht="13.5" customHeight="1">
      <c r="A102" s="31"/>
      <c r="B102" s="24"/>
      <c r="C102" s="31"/>
      <c r="D102" s="44"/>
      <c r="E102" s="24"/>
    </row>
    <row r="103" s="22" customFormat="1" ht="13.5" customHeight="1">
      <c r="A103" s="31"/>
    </row>
    <row r="104" spans="1:5" s="22" customFormat="1" ht="13.5" customHeight="1">
      <c r="A104" s="30"/>
      <c r="B104" s="24"/>
      <c r="C104" s="33"/>
      <c r="D104" s="33"/>
      <c r="E104" s="24"/>
    </row>
    <row r="105" spans="1:5" s="22" customFormat="1" ht="13.5" customHeight="1">
      <c r="A105" s="31"/>
      <c r="B105" s="24"/>
      <c r="C105" s="33"/>
      <c r="D105" s="33"/>
      <c r="E105" s="24"/>
    </row>
    <row r="106" spans="1:5" s="22" customFormat="1" ht="13.5" customHeight="1">
      <c r="A106" s="30"/>
      <c r="B106" s="48" t="s">
        <v>100</v>
      </c>
      <c r="C106" s="42" t="s">
        <v>116</v>
      </c>
      <c r="D106" s="49" t="s">
        <v>113</v>
      </c>
      <c r="E106" s="23" t="s">
        <v>117</v>
      </c>
    </row>
    <row r="107" spans="1:5" s="22" customFormat="1" ht="12.75" customHeight="1">
      <c r="A107" s="30" t="s">
        <v>50</v>
      </c>
      <c r="B107" s="24"/>
      <c r="C107" s="33"/>
      <c r="D107" s="33"/>
      <c r="E107" s="24"/>
    </row>
    <row r="108" spans="1:5" s="22" customFormat="1" ht="13.5" customHeight="1">
      <c r="A108" s="31" t="s">
        <v>24</v>
      </c>
      <c r="B108" s="24">
        <v>2500</v>
      </c>
      <c r="C108" s="33">
        <v>2954.25</v>
      </c>
      <c r="D108" s="33"/>
      <c r="E108" s="24">
        <v>2500</v>
      </c>
    </row>
    <row r="109" spans="1:5" s="22" customFormat="1" ht="13.5" customHeight="1">
      <c r="A109" s="31" t="s">
        <v>97</v>
      </c>
      <c r="B109" s="24"/>
      <c r="C109" s="33">
        <v>0</v>
      </c>
      <c r="D109" s="33"/>
      <c r="E109" s="24"/>
    </row>
    <row r="110" spans="1:5" s="22" customFormat="1" ht="14.25">
      <c r="A110" s="31" t="s">
        <v>51</v>
      </c>
      <c r="B110" s="24">
        <v>2000</v>
      </c>
      <c r="C110" s="34">
        <v>-1284.5</v>
      </c>
      <c r="D110" s="33"/>
      <c r="E110" s="25">
        <v>-1500</v>
      </c>
    </row>
    <row r="111" spans="1:5" s="22" customFormat="1" ht="14.25">
      <c r="A111" s="31" t="s">
        <v>104</v>
      </c>
      <c r="B111" s="26"/>
      <c r="C111" s="35"/>
      <c r="D111" s="33">
        <f>SUM(C108:C110)</f>
        <v>1669.75</v>
      </c>
      <c r="E111" s="26">
        <f>SUM(E108:E110)</f>
        <v>1000</v>
      </c>
    </row>
    <row r="112" spans="1:5" s="22" customFormat="1" ht="10.5" customHeight="1">
      <c r="A112" s="31"/>
      <c r="B112" s="26"/>
      <c r="C112" s="36"/>
      <c r="D112" s="35"/>
      <c r="E112" s="26"/>
    </row>
    <row r="113" spans="1:4" s="22" customFormat="1" ht="14.25">
      <c r="A113" s="31"/>
      <c r="B113" s="24"/>
      <c r="C113" s="33"/>
      <c r="D113" s="33"/>
    </row>
    <row r="114" spans="1:5" s="22" customFormat="1" ht="14.25">
      <c r="A114" s="31" t="s">
        <v>25</v>
      </c>
      <c r="B114" s="24">
        <f>+B44</f>
        <v>117900</v>
      </c>
      <c r="C114" s="33">
        <f>+D44</f>
        <v>123011.33</v>
      </c>
      <c r="D114" s="33"/>
      <c r="E114" s="24">
        <f>+E44</f>
        <v>105050</v>
      </c>
    </row>
    <row r="115" spans="1:5" s="22" customFormat="1" ht="14.25">
      <c r="A115" s="31" t="s">
        <v>26</v>
      </c>
      <c r="B115" s="25">
        <f>-B95</f>
        <v>-173385</v>
      </c>
      <c r="C115" s="34">
        <f>-D95</f>
        <v>-157770.69999999998</v>
      </c>
      <c r="D115" s="34"/>
      <c r="E115" s="25">
        <f>-E95</f>
        <v>-156975</v>
      </c>
    </row>
    <row r="116" spans="1:5" s="22" customFormat="1" ht="15">
      <c r="A116" s="31" t="s">
        <v>71</v>
      </c>
      <c r="B116" s="27">
        <f>SUM(B114:B115)</f>
        <v>-55485</v>
      </c>
      <c r="C116" s="38">
        <f>SUM(C114:C115)</f>
        <v>-34759.36999999998</v>
      </c>
      <c r="D116" s="45"/>
      <c r="E116" s="27">
        <f>SUM(E114:E115)</f>
        <v>-51925</v>
      </c>
    </row>
    <row r="117" spans="1:5" s="22" customFormat="1" ht="15">
      <c r="A117" s="31" t="s">
        <v>105</v>
      </c>
      <c r="B117" s="26"/>
      <c r="C117" s="35">
        <v>0</v>
      </c>
      <c r="D117" s="44"/>
      <c r="E117" s="26"/>
    </row>
    <row r="118" spans="1:5" s="22" customFormat="1" ht="14.25">
      <c r="A118" s="31" t="s">
        <v>112</v>
      </c>
      <c r="B118" s="25">
        <v>500</v>
      </c>
      <c r="C118" s="34">
        <f>+D111</f>
        <v>1669.75</v>
      </c>
      <c r="D118" s="34"/>
      <c r="E118" s="25">
        <v>1000</v>
      </c>
    </row>
    <row r="119" spans="1:5" s="22" customFormat="1" ht="14.25">
      <c r="A119" s="31" t="s">
        <v>53</v>
      </c>
      <c r="B119" s="24">
        <f>SUM(B116:B118)</f>
        <v>-54985</v>
      </c>
      <c r="C119" s="33">
        <f>SUM(C116:C118)</f>
        <v>-33089.61999999998</v>
      </c>
      <c r="D119" s="33"/>
      <c r="E119" s="24">
        <f>SUM(E116:E118)</f>
        <v>-50925</v>
      </c>
    </row>
    <row r="120" spans="1:5" s="22" customFormat="1" ht="14.25">
      <c r="A120" s="31"/>
      <c r="B120" s="24"/>
      <c r="C120" s="33"/>
      <c r="D120" s="33"/>
      <c r="E120" s="24"/>
    </row>
    <row r="121" spans="1:5" s="22" customFormat="1" ht="14.25">
      <c r="A121" s="31" t="s">
        <v>138</v>
      </c>
      <c r="B121" s="33"/>
      <c r="C121" s="33"/>
      <c r="D121" s="33"/>
      <c r="E121" s="24"/>
    </row>
    <row r="122" spans="1:5" s="22" customFormat="1" ht="14.25">
      <c r="A122" s="31"/>
      <c r="B122" s="33"/>
      <c r="C122" s="33"/>
      <c r="D122" s="33"/>
      <c r="E122" s="24"/>
    </row>
    <row r="123" spans="1:5" s="22" customFormat="1" ht="15">
      <c r="A123" s="30" t="s">
        <v>77</v>
      </c>
      <c r="B123" s="33"/>
      <c r="C123" s="33"/>
      <c r="D123" s="33"/>
      <c r="E123" s="24"/>
    </row>
    <row r="124" spans="1:5" s="22" customFormat="1" ht="14.25">
      <c r="A124" s="31"/>
      <c r="B124" s="33"/>
      <c r="C124" s="33"/>
      <c r="D124" s="33"/>
      <c r="E124" s="24"/>
    </row>
    <row r="125" spans="1:5" s="22" customFormat="1" ht="14.25">
      <c r="A125" s="31" t="s">
        <v>98</v>
      </c>
      <c r="B125" s="33">
        <v>13605.1</v>
      </c>
      <c r="C125" s="33"/>
      <c r="D125" s="33"/>
      <c r="E125" s="24"/>
    </row>
    <row r="126" spans="1:5" s="22" customFormat="1" ht="14.25">
      <c r="A126" s="31" t="s">
        <v>106</v>
      </c>
      <c r="B126" s="33">
        <v>0</v>
      </c>
      <c r="C126" s="33"/>
      <c r="D126" s="31"/>
      <c r="E126" s="29"/>
    </row>
    <row r="127" spans="1:5" s="22" customFormat="1" ht="14.25">
      <c r="A127" s="31" t="s">
        <v>78</v>
      </c>
      <c r="B127" s="33">
        <v>2101.65</v>
      </c>
      <c r="C127" s="31"/>
      <c r="D127" s="35"/>
      <c r="E127" s="26"/>
    </row>
    <row r="128" spans="1:5" s="22" customFormat="1" ht="14.25">
      <c r="A128" s="31" t="s">
        <v>131</v>
      </c>
      <c r="B128" s="33">
        <v>9740</v>
      </c>
      <c r="C128" s="31"/>
      <c r="D128" s="33"/>
      <c r="E128" s="24"/>
    </row>
    <row r="129" spans="1:5" s="22" customFormat="1" ht="14.25">
      <c r="A129" s="31" t="s">
        <v>79</v>
      </c>
      <c r="B129" s="33">
        <v>1016</v>
      </c>
      <c r="C129" s="31"/>
      <c r="D129" s="33"/>
      <c r="E129" s="24"/>
    </row>
    <row r="130" spans="1:5" s="22" customFormat="1" ht="14.25">
      <c r="A130" s="31" t="s">
        <v>80</v>
      </c>
      <c r="B130" s="33">
        <v>1000</v>
      </c>
      <c r="C130" s="31"/>
      <c r="D130" s="33"/>
      <c r="E130" s="24"/>
    </row>
    <row r="131" spans="1:5" s="22" customFormat="1" ht="14.25">
      <c r="A131" s="31" t="s">
        <v>81</v>
      </c>
      <c r="B131" s="33">
        <v>15097.73</v>
      </c>
      <c r="C131" s="31"/>
      <c r="D131" s="33"/>
      <c r="E131" s="24"/>
    </row>
    <row r="132" spans="1:5" s="22" customFormat="1" ht="14.25">
      <c r="A132" s="31" t="s">
        <v>82</v>
      </c>
      <c r="B132" s="33">
        <v>0</v>
      </c>
      <c r="C132" s="31"/>
      <c r="D132" s="31"/>
      <c r="E132" s="26"/>
    </row>
    <row r="133" spans="1:5" s="22" customFormat="1" ht="14.25">
      <c r="A133" s="31" t="s">
        <v>83</v>
      </c>
      <c r="B133" s="33">
        <v>39741.48</v>
      </c>
      <c r="C133" s="31"/>
      <c r="D133" s="31"/>
      <c r="E133" s="26"/>
    </row>
    <row r="134" spans="1:5" s="22" customFormat="1" ht="14.25">
      <c r="A134" s="31" t="s">
        <v>84</v>
      </c>
      <c r="B134" s="34">
        <v>258290.23</v>
      </c>
      <c r="C134" s="31"/>
      <c r="D134" s="35"/>
      <c r="E134" s="26"/>
    </row>
    <row r="135" spans="1:5" s="22" customFormat="1" ht="15">
      <c r="A135" s="31" t="s">
        <v>85</v>
      </c>
      <c r="B135" s="46">
        <f>SUM(B125:B134)</f>
        <v>340592.19</v>
      </c>
      <c r="C135" s="31"/>
      <c r="D135" s="33"/>
      <c r="E135" s="24"/>
    </row>
    <row r="136" spans="1:5" s="22" customFormat="1" ht="14.25">
      <c r="A136" s="31"/>
      <c r="B136" s="37"/>
      <c r="C136" s="31"/>
      <c r="D136" s="33"/>
      <c r="E136" s="24"/>
    </row>
    <row r="137" spans="1:5" s="22" customFormat="1" ht="15">
      <c r="A137" s="30" t="s">
        <v>86</v>
      </c>
      <c r="B137" s="33"/>
      <c r="C137" s="33"/>
      <c r="D137" s="36"/>
      <c r="E137" s="26"/>
    </row>
    <row r="138" spans="1:5" s="22" customFormat="1" ht="14.25">
      <c r="A138" s="31"/>
      <c r="B138" s="33"/>
      <c r="C138" s="33"/>
      <c r="D138" s="35"/>
      <c r="E138" s="26"/>
    </row>
    <row r="139" spans="1:5" s="22" customFormat="1" ht="15">
      <c r="A139" s="31" t="s">
        <v>87</v>
      </c>
      <c r="B139" s="31"/>
      <c r="C139" s="33">
        <v>149</v>
      </c>
      <c r="D139" s="44"/>
      <c r="E139" s="26"/>
    </row>
    <row r="140" spans="1:4" s="22" customFormat="1" ht="14.25">
      <c r="A140" s="31" t="s">
        <v>129</v>
      </c>
      <c r="B140" s="31"/>
      <c r="C140" s="33">
        <v>360</v>
      </c>
      <c r="D140" s="33"/>
    </row>
    <row r="141" spans="1:4" s="22" customFormat="1" ht="14.25">
      <c r="A141" s="31" t="s">
        <v>88</v>
      </c>
      <c r="B141" s="31"/>
      <c r="C141" s="34">
        <v>21483.13</v>
      </c>
      <c r="D141" s="31"/>
    </row>
    <row r="142" spans="1:4" s="22" customFormat="1" ht="14.25">
      <c r="A142" s="31"/>
      <c r="B142" s="31"/>
      <c r="C142" s="33">
        <f>SUM(C139:C141)</f>
        <v>21992.13</v>
      </c>
      <c r="D142" s="31"/>
    </row>
    <row r="143" spans="1:4" s="22" customFormat="1" ht="14.25">
      <c r="A143" s="31" t="s">
        <v>127</v>
      </c>
      <c r="B143" s="33">
        <v>351689.68</v>
      </c>
      <c r="C143" s="33"/>
      <c r="D143" s="33"/>
    </row>
    <row r="144" spans="1:4" s="22" customFormat="1" ht="14.25">
      <c r="A144" s="31" t="s">
        <v>126</v>
      </c>
      <c r="B144" s="34">
        <v>-33089.62</v>
      </c>
      <c r="C144" s="33"/>
      <c r="D144" s="33"/>
    </row>
    <row r="145" spans="1:4" s="22" customFormat="1" ht="14.25">
      <c r="A145" s="31" t="s">
        <v>128</v>
      </c>
      <c r="B145" s="31"/>
      <c r="C145" s="34">
        <f>SUM(B143:B144)</f>
        <v>318600.06</v>
      </c>
      <c r="D145" s="33"/>
    </row>
    <row r="146" spans="1:4" s="22" customFormat="1" ht="15">
      <c r="A146" s="31" t="s">
        <v>89</v>
      </c>
      <c r="B146" s="31"/>
      <c r="C146" s="44">
        <f>SUM(C145,C142)</f>
        <v>340592.19</v>
      </c>
      <c r="D146" s="33"/>
    </row>
    <row r="147" spans="1:4" s="22" customFormat="1" ht="15">
      <c r="A147" s="31"/>
      <c r="B147" s="31"/>
      <c r="C147" s="44"/>
      <c r="D147" s="33"/>
    </row>
    <row r="148" spans="1:4" s="22" customFormat="1" ht="15">
      <c r="A148" s="31"/>
      <c r="B148" s="31"/>
      <c r="C148" s="44"/>
      <c r="D148" s="33"/>
    </row>
    <row r="149" spans="1:4" s="22" customFormat="1" ht="15">
      <c r="A149" s="31"/>
      <c r="B149" s="31"/>
      <c r="C149" s="44"/>
      <c r="D149" s="33"/>
    </row>
    <row r="150" spans="1:4" s="22" customFormat="1" ht="15">
      <c r="A150" s="31"/>
      <c r="B150" s="31"/>
      <c r="C150" s="44"/>
      <c r="D150" s="33"/>
    </row>
    <row r="151" spans="1:4" s="22" customFormat="1" ht="15">
      <c r="A151" s="31"/>
      <c r="B151" s="31"/>
      <c r="C151" s="44"/>
      <c r="D151" s="33"/>
    </row>
    <row r="152" spans="1:4" s="22" customFormat="1" ht="15">
      <c r="A152" s="31"/>
      <c r="B152" s="31"/>
      <c r="C152" s="44"/>
      <c r="D152" s="33"/>
    </row>
    <row r="153" spans="1:4" s="22" customFormat="1" ht="15">
      <c r="A153" s="31"/>
      <c r="B153" s="31"/>
      <c r="C153" s="44"/>
      <c r="D153" s="33"/>
    </row>
    <row r="154" spans="1:4" s="22" customFormat="1" ht="15">
      <c r="A154" s="31"/>
      <c r="B154" s="31"/>
      <c r="C154" s="44"/>
      <c r="D154" s="33"/>
    </row>
    <row r="155" spans="1:4" s="22" customFormat="1" ht="15">
      <c r="A155" s="31"/>
      <c r="B155" s="31"/>
      <c r="C155" s="44"/>
      <c r="D155" s="33"/>
    </row>
    <row r="156" spans="1:4" s="22" customFormat="1" ht="15">
      <c r="A156" s="31"/>
      <c r="B156" s="31"/>
      <c r="C156" s="44"/>
      <c r="D156" s="33"/>
    </row>
    <row r="157" spans="1:4" s="22" customFormat="1" ht="14.25">
      <c r="A157" s="31"/>
      <c r="B157" s="33"/>
      <c r="C157" s="33"/>
      <c r="D157" s="33"/>
    </row>
    <row r="158" spans="1:4" s="22" customFormat="1" ht="14.25">
      <c r="A158" s="31" t="s">
        <v>99</v>
      </c>
      <c r="B158" s="33"/>
      <c r="C158" s="33"/>
      <c r="D158" s="33"/>
    </row>
    <row r="159" spans="1:4" s="22" customFormat="1" ht="14.25">
      <c r="A159" s="31" t="s">
        <v>108</v>
      </c>
      <c r="B159" s="33">
        <v>975.5</v>
      </c>
      <c r="C159" s="33"/>
      <c r="D159" s="33"/>
    </row>
    <row r="160" spans="1:4" s="22" customFormat="1" ht="14.25">
      <c r="A160" s="31" t="s">
        <v>109</v>
      </c>
      <c r="B160" s="33">
        <v>200</v>
      </c>
      <c r="C160" s="33"/>
      <c r="D160" s="33"/>
    </row>
    <row r="161" spans="1:4" s="22" customFormat="1" ht="14.25">
      <c r="A161" s="31" t="s">
        <v>93</v>
      </c>
      <c r="B161" s="33">
        <v>6250</v>
      </c>
      <c r="C161" s="33"/>
      <c r="D161" s="31"/>
    </row>
    <row r="162" spans="1:4" s="22" customFormat="1" ht="12" customHeight="1">
      <c r="A162" s="31" t="s">
        <v>137</v>
      </c>
      <c r="B162" s="33">
        <v>1818</v>
      </c>
      <c r="C162" s="33"/>
      <c r="D162" s="31"/>
    </row>
    <row r="163" spans="1:4" s="22" customFormat="1" ht="14.25">
      <c r="A163" s="31"/>
      <c r="B163" s="40">
        <f>SUM(B159:B162)</f>
        <v>9243.5</v>
      </c>
      <c r="C163" s="33"/>
      <c r="D163" s="31"/>
    </row>
    <row r="164" spans="1:4" s="22" customFormat="1" ht="14.25">
      <c r="A164" s="31"/>
      <c r="B164" s="33"/>
      <c r="C164" s="33"/>
      <c r="D164" s="31"/>
    </row>
    <row r="165" spans="1:5" s="22" customFormat="1" ht="14.25">
      <c r="A165" s="31"/>
      <c r="B165" s="35"/>
      <c r="C165" s="33"/>
      <c r="D165" s="33"/>
      <c r="E165" s="24"/>
    </row>
    <row r="166" spans="1:5" s="22" customFormat="1" ht="14.25">
      <c r="A166" s="31" t="s">
        <v>130</v>
      </c>
      <c r="B166" s="35"/>
      <c r="C166" s="33"/>
      <c r="D166" s="33"/>
      <c r="E166" s="24"/>
    </row>
    <row r="167" spans="1:5" s="22" customFormat="1" ht="14.25">
      <c r="A167" s="31" t="s">
        <v>133</v>
      </c>
      <c r="B167" s="35">
        <v>4530</v>
      </c>
      <c r="C167" s="33"/>
      <c r="D167" s="33"/>
      <c r="E167" s="24"/>
    </row>
    <row r="168" spans="1:5" s="22" customFormat="1" ht="14.25">
      <c r="A168" s="31" t="s">
        <v>134</v>
      </c>
      <c r="B168" s="35">
        <v>1500</v>
      </c>
      <c r="C168" s="33"/>
      <c r="D168" s="33"/>
      <c r="E168" s="24"/>
    </row>
    <row r="169" spans="1:5" s="22" customFormat="1" ht="14.25">
      <c r="A169" s="31" t="s">
        <v>135</v>
      </c>
      <c r="B169" s="35">
        <v>3360</v>
      </c>
      <c r="C169" s="33"/>
      <c r="D169" s="33"/>
      <c r="E169" s="24"/>
    </row>
    <row r="170" spans="1:5" s="22" customFormat="1" ht="14.25">
      <c r="A170" s="31" t="s">
        <v>136</v>
      </c>
      <c r="B170" s="34">
        <v>350</v>
      </c>
      <c r="C170" s="33"/>
      <c r="D170" s="33"/>
      <c r="E170" s="24"/>
    </row>
    <row r="171" spans="1:5" s="22" customFormat="1" ht="14.25">
      <c r="A171" s="31"/>
      <c r="B171" s="35">
        <f>SUM(B167:B170)</f>
        <v>9740</v>
      </c>
      <c r="C171" s="33"/>
      <c r="D171" s="33"/>
      <c r="E171" s="24"/>
    </row>
    <row r="172" spans="1:5" s="22" customFormat="1" ht="14.25">
      <c r="A172" s="31"/>
      <c r="B172" s="35"/>
      <c r="C172" s="33"/>
      <c r="D172" s="33"/>
      <c r="E172" s="24"/>
    </row>
    <row r="173" spans="1:5" s="22" customFormat="1" ht="14.25">
      <c r="A173" s="31"/>
      <c r="B173" s="35"/>
      <c r="C173" s="33"/>
      <c r="D173" s="33"/>
      <c r="E173" s="24"/>
    </row>
    <row r="174" spans="1:5" s="22" customFormat="1" ht="14.25">
      <c r="A174" s="31"/>
      <c r="B174" s="33"/>
      <c r="C174" s="33"/>
      <c r="D174" s="33"/>
      <c r="E174" s="24"/>
    </row>
    <row r="175" spans="1:5" s="22" customFormat="1" ht="14.25">
      <c r="A175" s="31" t="s">
        <v>132</v>
      </c>
      <c r="B175" s="33"/>
      <c r="C175" s="33"/>
      <c r="D175" s="33"/>
      <c r="E175" s="24"/>
    </row>
    <row r="176" spans="1:5" s="22" customFormat="1" ht="14.25">
      <c r="A176" s="31" t="s">
        <v>90</v>
      </c>
      <c r="B176" s="33"/>
      <c r="C176" s="33"/>
      <c r="D176" s="33"/>
      <c r="E176" s="24"/>
    </row>
    <row r="177" spans="1:5" s="22" customFormat="1" ht="14.25">
      <c r="A177" s="31" t="s">
        <v>91</v>
      </c>
      <c r="B177" s="33"/>
      <c r="C177" s="33"/>
      <c r="D177" s="33"/>
      <c r="E177" s="24"/>
    </row>
    <row r="178" spans="1:5" s="22" customFormat="1" ht="14.25">
      <c r="A178" s="31"/>
      <c r="B178" s="31"/>
      <c r="C178" s="31"/>
      <c r="D178" s="33"/>
      <c r="E178" s="24"/>
    </row>
    <row r="179" spans="1:5" s="22" customFormat="1" ht="14.25">
      <c r="A179" s="31" t="s">
        <v>139</v>
      </c>
      <c r="B179" s="31"/>
      <c r="C179" s="31"/>
      <c r="D179" s="33"/>
      <c r="E179" s="24"/>
    </row>
    <row r="180" spans="1:5" s="22" customFormat="1" ht="14.25">
      <c r="A180" s="31"/>
      <c r="B180" s="31" t="s">
        <v>92</v>
      </c>
      <c r="C180" s="31"/>
      <c r="D180" s="33"/>
      <c r="E180" s="24"/>
    </row>
    <row r="181" spans="1:5" s="22" customFormat="1" ht="14.25">
      <c r="A181" s="31"/>
      <c r="B181" s="31"/>
      <c r="C181" s="31"/>
      <c r="D181" s="33"/>
      <c r="E181" s="24"/>
    </row>
    <row r="182" spans="1:5" s="22" customFormat="1" ht="14.25">
      <c r="A182" s="31" t="s">
        <v>140</v>
      </c>
      <c r="B182" s="31"/>
      <c r="C182" s="31"/>
      <c r="D182" s="33"/>
      <c r="E182" s="24"/>
    </row>
    <row r="183" spans="1:5" s="22" customFormat="1" ht="14.25">
      <c r="A183" s="31"/>
      <c r="B183" s="31"/>
      <c r="C183" s="31"/>
      <c r="D183" s="33"/>
      <c r="E183" s="24"/>
    </row>
    <row r="184" spans="1:5" s="22" customFormat="1" ht="14.25">
      <c r="A184" s="31"/>
      <c r="B184" s="31"/>
      <c r="C184" s="31"/>
      <c r="D184" s="33"/>
      <c r="E184" s="24"/>
    </row>
    <row r="185" spans="1:5" s="22" customFormat="1" ht="14.25">
      <c r="A185" s="31"/>
      <c r="B185" s="31"/>
      <c r="C185" s="31"/>
      <c r="D185" s="33"/>
      <c r="E185" s="24"/>
    </row>
    <row r="186" spans="1:5" s="22" customFormat="1" ht="14.25">
      <c r="A186" s="31"/>
      <c r="B186" s="31"/>
      <c r="C186" s="31"/>
      <c r="D186" s="33"/>
      <c r="E186" s="24"/>
    </row>
    <row r="187" spans="1:5" s="22" customFormat="1" ht="14.25">
      <c r="A187" s="31"/>
      <c r="B187" s="31"/>
      <c r="C187" s="31"/>
      <c r="D187" s="33"/>
      <c r="E187" s="24"/>
    </row>
    <row r="188" spans="1:5" ht="14.25">
      <c r="A188" s="31"/>
      <c r="B188" s="31"/>
      <c r="C188" s="31"/>
      <c r="D188" s="33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</sheetData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3.25">
      <c r="A1" s="7" t="s">
        <v>60</v>
      </c>
      <c r="B1" s="7"/>
    </row>
    <row r="3" ht="20.25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NP</cp:lastModifiedBy>
  <cp:lastPrinted>2012-02-03T16:30:50Z</cp:lastPrinted>
  <dcterms:created xsi:type="dcterms:W3CDTF">2004-11-30T14:48:52Z</dcterms:created>
  <dcterms:modified xsi:type="dcterms:W3CDTF">2012-02-03T16:49:00Z</dcterms:modified>
  <cp:category/>
  <cp:version/>
  <cp:contentType/>
  <cp:contentStatus/>
</cp:coreProperties>
</file>