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<sst xmlns="http://schemas.openxmlformats.org/spreadsheetml/2006/main" count="200" uniqueCount="128">
  <si>
    <t>Konto</t>
  </si>
  <si>
    <t>Kontingent ungdom</t>
  </si>
  <si>
    <t>Kontingent seniorer</t>
  </si>
  <si>
    <t>Kontingent familie</t>
  </si>
  <si>
    <t>Kontingent passive</t>
  </si>
  <si>
    <t>Medlemstilskud Kolding kommune</t>
  </si>
  <si>
    <t>Lokaletilskud Kolding kommune</t>
  </si>
  <si>
    <t>Cafe-Noir stafetten</t>
  </si>
  <si>
    <t>Fidusløb</t>
  </si>
  <si>
    <t>I alt tilskud Kolding kommune</t>
  </si>
  <si>
    <t>DOFkontingent</t>
  </si>
  <si>
    <t>SIK kontingent</t>
  </si>
  <si>
    <t>Skytteforen. Kontingent</t>
  </si>
  <si>
    <t>Tilskud startafg. Ungdom</t>
  </si>
  <si>
    <t>Tilskud til løb (Div.match)</t>
  </si>
  <si>
    <t>Klubture</t>
  </si>
  <si>
    <t>Sæsonafslutning</t>
  </si>
  <si>
    <t>Børnedage</t>
  </si>
  <si>
    <t>Ungdomstræning</t>
  </si>
  <si>
    <t>Klubblad</t>
  </si>
  <si>
    <t>Møder</t>
  </si>
  <si>
    <t>Porto</t>
  </si>
  <si>
    <t>Forsikring</t>
  </si>
  <si>
    <t>Telefongodtgørelse</t>
  </si>
  <si>
    <t>Renteindtægter</t>
  </si>
  <si>
    <t>I alt indtægter</t>
  </si>
  <si>
    <t>I alt udgifter</t>
  </si>
  <si>
    <t>I alt kontingenter</t>
  </si>
  <si>
    <t>I alt administration</t>
  </si>
  <si>
    <t>Indtægter:</t>
  </si>
  <si>
    <t>I alt arrangementer</t>
  </si>
  <si>
    <t>Udgifter:</t>
  </si>
  <si>
    <t xml:space="preserve">         Sum</t>
  </si>
  <si>
    <t xml:space="preserve">       Sum</t>
  </si>
  <si>
    <t>Træningsløb</t>
  </si>
  <si>
    <t>Budget 2006</t>
  </si>
  <si>
    <t>Kolding-løbet</t>
  </si>
  <si>
    <t>Salg af kort og kortfiler</t>
  </si>
  <si>
    <t>C-løb i Fovslet</t>
  </si>
  <si>
    <t>KM dag i Frederikshåb</t>
  </si>
  <si>
    <t>Tøjudlån ungdom</t>
  </si>
  <si>
    <t>I alt kontingent</t>
  </si>
  <si>
    <t>Seniorkurser og lederuddannelse</t>
  </si>
  <si>
    <t>I alt klubarr. og kurser</t>
  </si>
  <si>
    <t>Kontorartikler</t>
  </si>
  <si>
    <t>Leje af klublokale</t>
  </si>
  <si>
    <t>Præmier, gaver</t>
  </si>
  <si>
    <t>IT-udgifter</t>
  </si>
  <si>
    <t>PR-materiale</t>
  </si>
  <si>
    <t>Store anskaffelser</t>
  </si>
  <si>
    <t>Andet materiel</t>
  </si>
  <si>
    <t>Finansielle poster:</t>
  </si>
  <si>
    <t>Bankgebyrer</t>
  </si>
  <si>
    <t>Finansielle indtægter</t>
  </si>
  <si>
    <t>Årets overskud/underskud</t>
  </si>
  <si>
    <t>I alt ungdom</t>
  </si>
  <si>
    <t>Udgifter vedr. kortfremstilling</t>
  </si>
  <si>
    <t xml:space="preserve">Finansielle indtægter </t>
  </si>
  <si>
    <t>Resultat pr. 31.12.06</t>
  </si>
  <si>
    <t>Budget 2007</t>
  </si>
  <si>
    <t>Tilskud lederuddannelse Kolding kommune</t>
  </si>
  <si>
    <t>Regnskab for regnskabsåret 2006</t>
  </si>
  <si>
    <t>JFM lang</t>
  </si>
  <si>
    <t>DM sprint</t>
  </si>
  <si>
    <t>MTB o-løb</t>
  </si>
  <si>
    <t>O-biathlon</t>
  </si>
  <si>
    <t>Ungdomsture, sommerlejr</t>
  </si>
  <si>
    <t>Ungdomskurser</t>
  </si>
  <si>
    <t>Renovering af klublokale</t>
  </si>
  <si>
    <t>Diverse udgifter</t>
  </si>
  <si>
    <t>Afskrivninger:</t>
  </si>
  <si>
    <t>Afskrivning af kortbeholdning til 0</t>
  </si>
  <si>
    <t>Over/underskud før renter og afskrivning</t>
  </si>
  <si>
    <t>Afskrivning af kortbeholdning</t>
  </si>
  <si>
    <r>
      <t>Træningsløb og andre arrangem</t>
    </r>
    <r>
      <rPr>
        <i/>
        <sz val="10"/>
        <rFont val="Arial"/>
        <family val="2"/>
      </rPr>
      <t>.</t>
    </r>
  </si>
  <si>
    <t>UDKAST</t>
  </si>
  <si>
    <t>Tilsk. lederuddannelse Kolding kom.</t>
  </si>
  <si>
    <t>Tilskud til klubtøj</t>
  </si>
  <si>
    <t>Aktiver:</t>
  </si>
  <si>
    <t>Lager - tøj</t>
  </si>
  <si>
    <t>Tilgodeh.startafg. hos medlemmer</t>
  </si>
  <si>
    <t>BG aktier (Danske Bank)</t>
  </si>
  <si>
    <t>Indskudskapital Kolding-løbet</t>
  </si>
  <si>
    <t>Sydbank, kt. Nr. 7040 121557</t>
  </si>
  <si>
    <t>Sydbank kt. Nr. 7040 4004973</t>
  </si>
  <si>
    <t>Sydbank, kt. nr. 7040 339290, løbskt.</t>
  </si>
  <si>
    <t>Sydbank, aftalekt. 7040 9735624</t>
  </si>
  <si>
    <t>Aktiver i alt</t>
  </si>
  <si>
    <t>Passiver:</t>
  </si>
  <si>
    <t>E-mit brikker, geninvestering</t>
  </si>
  <si>
    <t>Forudbetalt startafg. af medlemmer</t>
  </si>
  <si>
    <t>Passiver i alt</t>
  </si>
  <si>
    <t>Beholdning på bankkonti og værdipapirer er dokumenteret.</t>
  </si>
  <si>
    <t>Regnskabet er revideret og fundet i overensstemmelse med klubbens vedtægter</t>
  </si>
  <si>
    <t>I bestyrelsen:</t>
  </si>
  <si>
    <t>Revisor</t>
  </si>
  <si>
    <t>Assistance v. halvmarathon</t>
  </si>
  <si>
    <t>Ungdomsaktiviteter</t>
  </si>
  <si>
    <t>Budget 2010</t>
  </si>
  <si>
    <t>Påskeløb</t>
  </si>
  <si>
    <t>Falck</t>
  </si>
  <si>
    <t>Onsdagstræning</t>
  </si>
  <si>
    <t>Renteudgifter</t>
  </si>
  <si>
    <t>Trimtex tøjbeholdning</t>
  </si>
  <si>
    <t>Egenkapital pr 1/1-09</t>
  </si>
  <si>
    <t>Underskud 2009</t>
  </si>
  <si>
    <t>Kolding, den 1. februar 2010</t>
  </si>
  <si>
    <t>Note 1, Andre arrangementer:</t>
  </si>
  <si>
    <t>40 års jubilæumsarr.</t>
  </si>
  <si>
    <t>2 arrangementer Vingstedcentret</t>
  </si>
  <si>
    <t>HC Sport/Intersport</t>
  </si>
  <si>
    <t>Juniortestløb</t>
  </si>
  <si>
    <t>Udleje af materiel + flaskepant</t>
  </si>
  <si>
    <t>O-arrangement - Susanne</t>
  </si>
  <si>
    <t>A-10 gulvbelægning</t>
  </si>
  <si>
    <t>Kørsel korttegning</t>
  </si>
  <si>
    <t>Skyldig div. udlæg</t>
  </si>
  <si>
    <t>Div. tilgodehavender f. klubtøj</t>
  </si>
  <si>
    <t>Forudbetaling kontingent</t>
  </si>
  <si>
    <t>Bilagene for regnskabsåret 2009 er gennemgået</t>
  </si>
  <si>
    <t>Note 2, skyldige omkostninger</t>
  </si>
  <si>
    <t>Egenkapital pr. 31/12-09</t>
  </si>
  <si>
    <r>
      <t>Træningsløb og andre arrangem</t>
    </r>
    <r>
      <rPr>
        <i/>
        <sz val="11"/>
        <rFont val="Arial"/>
        <family val="2"/>
      </rPr>
      <t>.Note 1</t>
    </r>
  </si>
  <si>
    <r>
      <t xml:space="preserve">Skyldige omkostninger, </t>
    </r>
    <r>
      <rPr>
        <i/>
        <sz val="11"/>
        <rFont val="Arial"/>
        <family val="2"/>
      </rPr>
      <t>note 2</t>
    </r>
  </si>
  <si>
    <t>Regnskab for regnskabsåret 2010</t>
  </si>
  <si>
    <t>Resultat pr. 31.12.10</t>
  </si>
  <si>
    <t>Budget 2011</t>
  </si>
  <si>
    <t>JFM stafet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</si>
</sst>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1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2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14" fillId="0" borderId="0" xfId="0" applyNumberFormat="1" applyFont="1" applyAlignment="1">
      <alignment/>
    </xf>
    <xf numFmtId="4" fontId="14" fillId="0" borderId="1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4" fillId="0" borderId="2" xfId="0" applyNumberFormat="1" applyFont="1" applyBorder="1" applyAlignment="1">
      <alignment/>
    </xf>
    <xf numFmtId="0" fontId="14" fillId="0" borderId="1" xfId="0" applyFont="1" applyBorder="1" applyAlignment="1">
      <alignment/>
    </xf>
    <xf numFmtId="4" fontId="14" fillId="0" borderId="3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2" xfId="0" applyNumberFormat="1" applyFont="1" applyBorder="1" applyAlignment="1">
      <alignment/>
    </xf>
    <xf numFmtId="4" fontId="13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E181"/>
  <sheetViews>
    <sheetView tabSelected="1" workbookViewId="0" topLeftCell="A54">
      <selection activeCell="C81" sqref="C81"/>
    </sheetView>
  </sheetViews>
  <sheetFormatPr defaultColWidth="9.140625" defaultRowHeight="12.75"/>
  <cols>
    <col min="1" max="1" width="35.421875" style="0" customWidth="1"/>
    <col min="2" max="2" width="13.7109375" style="0" customWidth="1"/>
    <col min="3" max="3" width="18.00390625" style="0" customWidth="1"/>
    <col min="4" max="4" width="14.28125" style="0" customWidth="1"/>
    <col min="5" max="5" width="16.421875" style="0" customWidth="1"/>
  </cols>
  <sheetData>
    <row r="19" ht="18">
      <c r="A19" s="4"/>
    </row>
    <row r="20" spans="1:4" ht="15">
      <c r="A20" s="30" t="s">
        <v>124</v>
      </c>
      <c r="B20" s="30"/>
      <c r="C20" s="31"/>
      <c r="D20" s="31"/>
    </row>
    <row r="21" spans="1:4" ht="14.25">
      <c r="A21" s="31"/>
      <c r="B21" s="31"/>
      <c r="C21" s="31"/>
      <c r="D21" s="31"/>
    </row>
    <row r="22" spans="1:4" ht="14.25">
      <c r="A22" s="31"/>
      <c r="B22" s="31"/>
      <c r="C22" s="31"/>
      <c r="D22" s="31"/>
    </row>
    <row r="23" spans="1:5" ht="15">
      <c r="A23" s="31"/>
      <c r="B23" s="31"/>
      <c r="C23" s="30"/>
      <c r="D23" s="30"/>
      <c r="E23" s="1"/>
    </row>
    <row r="24" spans="1:5" ht="15">
      <c r="A24" s="31"/>
      <c r="B24" s="31"/>
      <c r="C24" s="30"/>
      <c r="D24" s="30"/>
      <c r="E24" s="1"/>
    </row>
    <row r="25" spans="1:5" ht="15">
      <c r="A25" s="30"/>
      <c r="B25" s="30"/>
      <c r="C25" s="30"/>
      <c r="D25" s="30"/>
      <c r="E25" s="1"/>
    </row>
    <row r="26" spans="1:4" s="22" customFormat="1" ht="15">
      <c r="A26" s="30" t="s">
        <v>29</v>
      </c>
      <c r="B26" s="31"/>
      <c r="C26" s="31"/>
      <c r="D26" s="31"/>
    </row>
    <row r="27" spans="1:5" s="22" customFormat="1" ht="14.25">
      <c r="A27" s="31" t="s">
        <v>0</v>
      </c>
      <c r="B27" s="32" t="s">
        <v>98</v>
      </c>
      <c r="C27" s="32" t="s">
        <v>125</v>
      </c>
      <c r="D27" s="32" t="s">
        <v>32</v>
      </c>
      <c r="E27" s="23" t="s">
        <v>126</v>
      </c>
    </row>
    <row r="28" spans="1:5" s="22" customFormat="1" ht="14.25">
      <c r="A28" s="31" t="s">
        <v>1</v>
      </c>
      <c r="B28" s="24">
        <v>800</v>
      </c>
      <c r="C28" s="33">
        <v>700</v>
      </c>
      <c r="D28" s="33"/>
      <c r="E28" s="24">
        <v>750</v>
      </c>
    </row>
    <row r="29" spans="1:5" s="22" customFormat="1" ht="14.25">
      <c r="A29" s="31" t="s">
        <v>2</v>
      </c>
      <c r="B29" s="33">
        <v>7200</v>
      </c>
      <c r="C29" s="33">
        <v>10950</v>
      </c>
      <c r="D29" s="33"/>
      <c r="E29" s="24">
        <v>14000</v>
      </c>
    </row>
    <row r="30" spans="1:5" s="22" customFormat="1" ht="14.25">
      <c r="A30" s="31" t="s">
        <v>3</v>
      </c>
      <c r="B30" s="33">
        <v>21500</v>
      </c>
      <c r="C30" s="33">
        <v>18600</v>
      </c>
      <c r="D30" s="33"/>
      <c r="E30" s="24">
        <v>22750</v>
      </c>
    </row>
    <row r="31" spans="1:5" s="22" customFormat="1" ht="14.25">
      <c r="A31" s="31" t="s">
        <v>4</v>
      </c>
      <c r="B31" s="34">
        <v>1800</v>
      </c>
      <c r="C31" s="34">
        <v>2400</v>
      </c>
      <c r="D31" s="31"/>
      <c r="E31" s="25">
        <v>2800</v>
      </c>
    </row>
    <row r="32" spans="1:5" s="22" customFormat="1" ht="14.25">
      <c r="A32" s="31" t="s">
        <v>27</v>
      </c>
      <c r="B32" s="35">
        <f>SUM(B28:B31)</f>
        <v>31300</v>
      </c>
      <c r="C32" s="31"/>
      <c r="D32" s="35">
        <f>SUM(C28:C31)</f>
        <v>32650</v>
      </c>
      <c r="E32" s="26">
        <f>SUM(E28:E31)</f>
        <v>40300</v>
      </c>
    </row>
    <row r="33" spans="1:4" s="22" customFormat="1" ht="14.25">
      <c r="A33" s="31"/>
      <c r="B33" s="33"/>
      <c r="C33" s="33"/>
      <c r="D33" s="33"/>
    </row>
    <row r="34" spans="1:5" s="22" customFormat="1" ht="14.25">
      <c r="A34" s="31" t="s">
        <v>5</v>
      </c>
      <c r="B34" s="33">
        <v>6500</v>
      </c>
      <c r="C34" s="33">
        <v>7274</v>
      </c>
      <c r="D34" s="33"/>
      <c r="E34" s="24">
        <v>7100</v>
      </c>
    </row>
    <row r="35" spans="1:5" s="22" customFormat="1" ht="14.25">
      <c r="A35" s="31" t="s">
        <v>6</v>
      </c>
      <c r="B35" s="35">
        <v>1000</v>
      </c>
      <c r="C35" s="35">
        <v>1386.2</v>
      </c>
      <c r="D35" s="36"/>
      <c r="E35" s="26">
        <v>0</v>
      </c>
    </row>
    <row r="36" spans="1:5" s="22" customFormat="1" ht="14.25">
      <c r="A36" s="31" t="s">
        <v>60</v>
      </c>
      <c r="B36" s="34">
        <v>400</v>
      </c>
      <c r="C36" s="34">
        <v>0</v>
      </c>
      <c r="D36" s="36"/>
      <c r="E36" s="26">
        <v>500</v>
      </c>
    </row>
    <row r="37" spans="1:5" s="22" customFormat="1" ht="14.25">
      <c r="A37" s="31" t="s">
        <v>9</v>
      </c>
      <c r="B37" s="35">
        <f>SUM(B34:B36)</f>
        <v>7900</v>
      </c>
      <c r="C37" s="31"/>
      <c r="D37" s="35">
        <f>SUM(C34:C36)</f>
        <v>8660.2</v>
      </c>
      <c r="E37" s="27">
        <f>SUM(E34:E36)</f>
        <v>7600</v>
      </c>
    </row>
    <row r="38" spans="1:5" s="22" customFormat="1" ht="14.25">
      <c r="A38" s="31"/>
      <c r="B38" s="35"/>
      <c r="C38" s="35"/>
      <c r="D38" s="35"/>
      <c r="E38" s="26"/>
    </row>
    <row r="39" spans="1:5" s="22" customFormat="1" ht="14.25">
      <c r="A39" s="31" t="s">
        <v>99</v>
      </c>
      <c r="B39" s="35">
        <v>50000</v>
      </c>
      <c r="C39" s="35">
        <v>129403.7</v>
      </c>
      <c r="D39" s="35"/>
      <c r="E39" s="26">
        <v>0</v>
      </c>
    </row>
    <row r="40" spans="1:5" s="22" customFormat="1" ht="14.25">
      <c r="A40" s="31" t="s">
        <v>127</v>
      </c>
      <c r="B40" s="33">
        <v>0</v>
      </c>
      <c r="C40" s="33">
        <v>0</v>
      </c>
      <c r="D40" s="33"/>
      <c r="E40" s="24">
        <v>10000</v>
      </c>
    </row>
    <row r="41" spans="1:5" s="22" customFormat="1" ht="14.25">
      <c r="A41" s="31" t="s">
        <v>65</v>
      </c>
      <c r="B41" s="33">
        <v>15000</v>
      </c>
      <c r="C41" s="33">
        <v>19629.41</v>
      </c>
      <c r="D41" s="33"/>
      <c r="E41" s="24">
        <v>15000</v>
      </c>
    </row>
    <row r="42" spans="1:5" s="22" customFormat="1" ht="12.75" customHeight="1">
      <c r="A42" s="31" t="s">
        <v>64</v>
      </c>
      <c r="B42" s="37">
        <v>0</v>
      </c>
      <c r="C42" s="33">
        <v>3155.46</v>
      </c>
      <c r="D42" s="33"/>
      <c r="E42" s="24">
        <v>0</v>
      </c>
    </row>
    <row r="43" spans="1:5" s="22" customFormat="1" ht="12.75" customHeight="1">
      <c r="A43" s="31" t="s">
        <v>7</v>
      </c>
      <c r="B43" s="37">
        <v>4000</v>
      </c>
      <c r="C43" s="33">
        <v>0</v>
      </c>
      <c r="D43" s="33"/>
      <c r="E43" s="24">
        <v>4000</v>
      </c>
    </row>
    <row r="44" spans="1:5" s="22" customFormat="1" ht="14.25">
      <c r="A44" s="31" t="s">
        <v>8</v>
      </c>
      <c r="B44" s="33">
        <v>0</v>
      </c>
      <c r="C44" s="33">
        <v>-394.06</v>
      </c>
      <c r="D44" s="33"/>
      <c r="E44" s="24">
        <v>0</v>
      </c>
    </row>
    <row r="45" spans="1:5" s="22" customFormat="1" ht="14.25">
      <c r="A45" s="31" t="s">
        <v>36</v>
      </c>
      <c r="B45" s="33">
        <v>40000</v>
      </c>
      <c r="C45" s="33">
        <v>54956</v>
      </c>
      <c r="D45" s="33"/>
      <c r="E45" s="24">
        <v>50000</v>
      </c>
    </row>
    <row r="46" spans="1:5" s="22" customFormat="1" ht="14.25">
      <c r="A46" s="31" t="s">
        <v>122</v>
      </c>
      <c r="B46" s="34">
        <v>10000</v>
      </c>
      <c r="C46" s="34">
        <v>22345.5</v>
      </c>
      <c r="D46" s="33"/>
      <c r="E46" s="24">
        <v>10000</v>
      </c>
    </row>
    <row r="47" spans="1:5" s="22" customFormat="1" ht="14.25">
      <c r="A47" s="31" t="s">
        <v>30</v>
      </c>
      <c r="B47" s="38">
        <f>SUM(B40:B46)</f>
        <v>69000</v>
      </c>
      <c r="C47" s="33"/>
      <c r="D47" s="35">
        <f>SUM(C39:C46)</f>
        <v>229096.00999999998</v>
      </c>
      <c r="E47" s="27">
        <f>SUM(E39:E46)</f>
        <v>89000</v>
      </c>
    </row>
    <row r="48" spans="1:5" s="22" customFormat="1" ht="14.25">
      <c r="A48" s="31"/>
      <c r="B48" s="35"/>
      <c r="C48" s="35"/>
      <c r="D48" s="35"/>
      <c r="E48" s="26"/>
    </row>
    <row r="49" spans="1:5" s="22" customFormat="1" ht="14.25">
      <c r="A49" s="31"/>
      <c r="B49" s="33"/>
      <c r="C49" s="33"/>
      <c r="D49" s="33"/>
      <c r="E49" s="24"/>
    </row>
    <row r="50" spans="1:5" s="22" customFormat="1" ht="14.25">
      <c r="A50" s="31" t="s">
        <v>37</v>
      </c>
      <c r="B50" s="33">
        <v>5000</v>
      </c>
      <c r="C50" s="33">
        <v>30451</v>
      </c>
      <c r="D50" s="33"/>
      <c r="E50" s="24">
        <v>5000</v>
      </c>
    </row>
    <row r="51" spans="1:5" s="22" customFormat="1" ht="14.25">
      <c r="A51" s="31" t="s">
        <v>56</v>
      </c>
      <c r="B51" s="34">
        <v>-5000</v>
      </c>
      <c r="C51" s="34">
        <v>-3554.9</v>
      </c>
      <c r="D51" s="31"/>
      <c r="E51" s="25">
        <v>-5000</v>
      </c>
    </row>
    <row r="52" spans="1:5" s="22" customFormat="1" ht="14.25">
      <c r="A52" s="31"/>
      <c r="B52" s="35">
        <f>SUM(B50:B51)</f>
        <v>0</v>
      </c>
      <c r="C52" s="31"/>
      <c r="D52" s="34">
        <f>SUM(C50:C51)</f>
        <v>26896.1</v>
      </c>
      <c r="E52" s="26">
        <f>SUM(E50:E51)</f>
        <v>0</v>
      </c>
    </row>
    <row r="53" spans="1:5" s="22" customFormat="1" ht="14.25">
      <c r="A53" s="31"/>
      <c r="B53" s="35"/>
      <c r="C53" s="39"/>
      <c r="D53" s="34"/>
      <c r="E53" s="26"/>
    </row>
    <row r="54" spans="1:5" s="22" customFormat="1" ht="15">
      <c r="A54" s="31" t="s">
        <v>25</v>
      </c>
      <c r="B54" s="40">
        <f>SUM(B32+B37+B47+B52)</f>
        <v>108200</v>
      </c>
      <c r="C54" s="41"/>
      <c r="D54" s="41">
        <f>SUM(D32:D52)</f>
        <v>297302.30999999994</v>
      </c>
      <c r="E54" s="28">
        <f>SUM(E32+E37+E47)</f>
        <v>136900</v>
      </c>
    </row>
    <row r="55" spans="1:5" s="22" customFormat="1" ht="14.25">
      <c r="A55" s="31"/>
      <c r="B55" s="35"/>
      <c r="C55" s="35"/>
      <c r="D55" s="35"/>
      <c r="E55" s="26"/>
    </row>
    <row r="56" spans="1:5" s="22" customFormat="1" ht="14.25">
      <c r="A56" s="31"/>
      <c r="B56" s="35"/>
      <c r="C56" s="35"/>
      <c r="D56" s="35"/>
      <c r="E56" s="26"/>
    </row>
    <row r="57" spans="1:5" s="22" customFormat="1" ht="14.25">
      <c r="A57" s="31"/>
      <c r="B57" s="35"/>
      <c r="C57" s="35"/>
      <c r="D57" s="35"/>
      <c r="E57" s="26"/>
    </row>
    <row r="58" spans="1:5" s="22" customFormat="1" ht="15">
      <c r="A58" s="30" t="s">
        <v>31</v>
      </c>
      <c r="B58" s="42" t="s">
        <v>98</v>
      </c>
      <c r="C58" s="42" t="s">
        <v>125</v>
      </c>
      <c r="D58" s="42" t="s">
        <v>33</v>
      </c>
      <c r="E58" s="23" t="s">
        <v>126</v>
      </c>
    </row>
    <row r="59" spans="1:5" s="22" customFormat="1" ht="14.25">
      <c r="A59" s="31" t="s">
        <v>10</v>
      </c>
      <c r="B59" s="33">
        <v>29000</v>
      </c>
      <c r="C59" s="33">
        <v>31284</v>
      </c>
      <c r="D59" s="33"/>
      <c r="E59" s="24">
        <v>45185</v>
      </c>
    </row>
    <row r="60" spans="1:5" s="22" customFormat="1" ht="14.25">
      <c r="A60" s="31" t="s">
        <v>11</v>
      </c>
      <c r="B60" s="33">
        <v>400</v>
      </c>
      <c r="C60" s="33">
        <v>375</v>
      </c>
      <c r="D60" s="33"/>
      <c r="E60" s="24">
        <v>400</v>
      </c>
    </row>
    <row r="61" spans="1:5" s="22" customFormat="1" ht="14.25">
      <c r="A61" s="31" t="s">
        <v>100</v>
      </c>
      <c r="B61" s="33">
        <v>800</v>
      </c>
      <c r="C61" s="33">
        <v>791.93</v>
      </c>
      <c r="D61" s="33"/>
      <c r="E61" s="24">
        <v>800</v>
      </c>
    </row>
    <row r="62" spans="1:5" s="22" customFormat="1" ht="14.25">
      <c r="A62" s="31" t="s">
        <v>12</v>
      </c>
      <c r="B62" s="34">
        <v>500</v>
      </c>
      <c r="C62" s="34">
        <v>500</v>
      </c>
      <c r="D62" s="35"/>
      <c r="E62" s="25">
        <v>500</v>
      </c>
    </row>
    <row r="63" spans="1:5" s="22" customFormat="1" ht="14.25">
      <c r="A63" s="31" t="s">
        <v>41</v>
      </c>
      <c r="B63" s="33">
        <f>SUM(B59:B62)</f>
        <v>30700</v>
      </c>
      <c r="C63" s="33"/>
      <c r="D63" s="35">
        <f>SUM(C59:C62)</f>
        <v>32950.93</v>
      </c>
      <c r="E63" s="24">
        <f>SUM(E59:E62)</f>
        <v>46885</v>
      </c>
    </row>
    <row r="64" spans="1:5" s="22" customFormat="1" ht="14.25">
      <c r="A64" s="31"/>
      <c r="B64" s="33"/>
      <c r="C64" s="33"/>
      <c r="D64" s="33"/>
      <c r="E64" s="24"/>
    </row>
    <row r="65" spans="1:5" s="22" customFormat="1" ht="14.25">
      <c r="A65" s="31" t="s">
        <v>14</v>
      </c>
      <c r="B65" s="33">
        <v>10000</v>
      </c>
      <c r="C65" s="33">
        <v>9454</v>
      </c>
      <c r="D65" s="33"/>
      <c r="E65" s="24">
        <v>12000</v>
      </c>
    </row>
    <row r="66" spans="1:5" s="22" customFormat="1" ht="14.25">
      <c r="A66" s="31" t="s">
        <v>77</v>
      </c>
      <c r="B66" s="33">
        <v>5000</v>
      </c>
      <c r="C66" s="33">
        <v>14441.7</v>
      </c>
      <c r="D66" s="33"/>
      <c r="E66" s="24">
        <v>5000</v>
      </c>
    </row>
    <row r="67" spans="1:5" s="22" customFormat="1" ht="14.25">
      <c r="A67" s="31" t="s">
        <v>101</v>
      </c>
      <c r="B67" s="33">
        <v>1500</v>
      </c>
      <c r="C67" s="33">
        <v>3675.3</v>
      </c>
      <c r="D67" s="33"/>
      <c r="E67" s="24">
        <v>2000</v>
      </c>
    </row>
    <row r="68" spans="1:5" s="22" customFormat="1" ht="14.25">
      <c r="A68" s="31" t="s">
        <v>15</v>
      </c>
      <c r="B68" s="33">
        <v>15000</v>
      </c>
      <c r="C68" s="33">
        <v>0</v>
      </c>
      <c r="D68" s="33"/>
      <c r="E68" s="24">
        <v>15000</v>
      </c>
    </row>
    <row r="69" spans="1:5" s="22" customFormat="1" ht="12" customHeight="1">
      <c r="A69" s="31" t="s">
        <v>16</v>
      </c>
      <c r="B69" s="33">
        <v>9000</v>
      </c>
      <c r="C69" s="33">
        <v>8850</v>
      </c>
      <c r="D69" s="33"/>
      <c r="E69" s="24">
        <v>10000</v>
      </c>
    </row>
    <row r="70" spans="1:5" s="22" customFormat="1" ht="12" customHeight="1">
      <c r="A70" s="36" t="s">
        <v>42</v>
      </c>
      <c r="B70" s="34">
        <v>1000</v>
      </c>
      <c r="C70" s="34">
        <v>1500</v>
      </c>
      <c r="D70" s="35"/>
      <c r="E70" s="25">
        <v>2000</v>
      </c>
    </row>
    <row r="71" spans="1:5" s="22" customFormat="1" ht="12" customHeight="1">
      <c r="A71" s="43" t="s">
        <v>43</v>
      </c>
      <c r="B71" s="33">
        <f>SUM(B65:B70)</f>
        <v>41500</v>
      </c>
      <c r="C71" s="33"/>
      <c r="D71" s="35">
        <f>SUM(C65:C70)</f>
        <v>37921</v>
      </c>
      <c r="E71" s="24">
        <f>SUM(E65:E70)</f>
        <v>46000</v>
      </c>
    </row>
    <row r="72" spans="1:5" s="22" customFormat="1" ht="12" customHeight="1">
      <c r="A72" s="43"/>
      <c r="B72" s="33"/>
      <c r="C72" s="33"/>
      <c r="D72" s="33"/>
      <c r="E72" s="24"/>
    </row>
    <row r="73" spans="1:5" s="22" customFormat="1" ht="14.25">
      <c r="A73" s="31" t="s">
        <v>13</v>
      </c>
      <c r="B73" s="33">
        <v>10000</v>
      </c>
      <c r="C73" s="33">
        <v>8490</v>
      </c>
      <c r="D73" s="33"/>
      <c r="E73" s="24">
        <v>12000</v>
      </c>
    </row>
    <row r="74" spans="1:5" s="22" customFormat="1" ht="14.25">
      <c r="A74" s="31" t="s">
        <v>18</v>
      </c>
      <c r="B74" s="33">
        <v>2000</v>
      </c>
      <c r="C74" s="33">
        <v>875</v>
      </c>
      <c r="D74" s="33"/>
      <c r="E74" s="24">
        <v>2000</v>
      </c>
    </row>
    <row r="75" spans="1:5" s="22" customFormat="1" ht="14.25">
      <c r="A75" s="31" t="s">
        <v>97</v>
      </c>
      <c r="B75" s="33">
        <v>2000</v>
      </c>
      <c r="C75" s="33">
        <v>1497</v>
      </c>
      <c r="D75" s="33"/>
      <c r="E75" s="24">
        <v>2000</v>
      </c>
    </row>
    <row r="76" spans="1:5" s="22" customFormat="1" ht="14.25">
      <c r="A76" s="31" t="s">
        <v>40</v>
      </c>
      <c r="B76" s="33">
        <v>2000</v>
      </c>
      <c r="C76" s="33"/>
      <c r="D76" s="33"/>
      <c r="E76" s="24">
        <v>0</v>
      </c>
    </row>
    <row r="77" spans="1:5" s="22" customFormat="1" ht="14.25">
      <c r="A77" s="31" t="s">
        <v>66</v>
      </c>
      <c r="B77" s="35">
        <v>5000</v>
      </c>
      <c r="C77" s="35">
        <v>5400</v>
      </c>
      <c r="D77" s="36"/>
      <c r="E77" s="26">
        <v>6000</v>
      </c>
    </row>
    <row r="78" spans="1:5" s="22" customFormat="1" ht="14.25">
      <c r="A78" s="31" t="s">
        <v>67</v>
      </c>
      <c r="B78" s="34">
        <v>4000</v>
      </c>
      <c r="C78" s="34">
        <v>3650</v>
      </c>
      <c r="D78" s="36"/>
      <c r="E78" s="25">
        <v>5000</v>
      </c>
    </row>
    <row r="79" spans="1:5" s="22" customFormat="1" ht="14.25">
      <c r="A79" s="31" t="s">
        <v>55</v>
      </c>
      <c r="B79" s="33">
        <f>SUM(B73:B78)</f>
        <v>25000</v>
      </c>
      <c r="C79" s="31"/>
      <c r="D79" s="35">
        <f>SUM(C73:C78)</f>
        <v>19912</v>
      </c>
      <c r="E79" s="24">
        <f>SUM(E73:E78)</f>
        <v>27000</v>
      </c>
    </row>
    <row r="80" spans="1:4" s="22" customFormat="1" ht="14.25">
      <c r="A80" s="31"/>
      <c r="B80" s="33"/>
      <c r="C80" s="33"/>
      <c r="D80" s="35"/>
    </row>
    <row r="81" spans="1:5" s="22" customFormat="1" ht="14.25">
      <c r="A81" s="31" t="s">
        <v>65</v>
      </c>
      <c r="B81" s="33">
        <v>1000</v>
      </c>
      <c r="C81" s="34">
        <v>11709.25</v>
      </c>
      <c r="D81" s="31"/>
      <c r="E81" s="24">
        <v>12800</v>
      </c>
    </row>
    <row r="82" spans="1:4" s="22" customFormat="1" ht="14.25">
      <c r="A82" s="31"/>
      <c r="B82" s="31"/>
      <c r="C82" s="31"/>
      <c r="D82" s="33">
        <f>+C81</f>
        <v>11709.25</v>
      </c>
    </row>
    <row r="83" spans="1:5" s="22" customFormat="1" ht="14.25">
      <c r="A83" s="31" t="s">
        <v>19</v>
      </c>
      <c r="B83" s="33">
        <v>2000</v>
      </c>
      <c r="C83" s="33">
        <v>712</v>
      </c>
      <c r="D83" s="33"/>
      <c r="E83" s="24">
        <v>2000</v>
      </c>
    </row>
    <row r="84" spans="1:5" s="22" customFormat="1" ht="14.25">
      <c r="A84" s="31" t="s">
        <v>20</v>
      </c>
      <c r="B84" s="33">
        <v>3000</v>
      </c>
      <c r="C84" s="33">
        <v>622</v>
      </c>
      <c r="D84" s="33"/>
      <c r="E84" s="24">
        <v>3000</v>
      </c>
    </row>
    <row r="85" spans="1:5" s="22" customFormat="1" ht="14.25">
      <c r="A85" s="31" t="s">
        <v>44</v>
      </c>
      <c r="B85" s="33">
        <v>5000</v>
      </c>
      <c r="C85" s="33">
        <v>8617.95</v>
      </c>
      <c r="D85" s="33"/>
      <c r="E85" s="24">
        <v>8000</v>
      </c>
    </row>
    <row r="86" spans="1:5" s="22" customFormat="1" ht="14.25">
      <c r="A86" s="31" t="s">
        <v>21</v>
      </c>
      <c r="B86" s="33">
        <v>2500</v>
      </c>
      <c r="C86" s="33">
        <v>1841.5</v>
      </c>
      <c r="D86" s="33"/>
      <c r="E86" s="24">
        <v>2500</v>
      </c>
    </row>
    <row r="87" spans="1:5" s="22" customFormat="1" ht="14.25">
      <c r="A87" s="31" t="s">
        <v>22</v>
      </c>
      <c r="B87" s="33">
        <v>1500</v>
      </c>
      <c r="C87" s="33">
        <v>1500</v>
      </c>
      <c r="D87" s="33"/>
      <c r="E87" s="24">
        <v>1500</v>
      </c>
    </row>
    <row r="88" spans="1:5" s="22" customFormat="1" ht="14.25">
      <c r="A88" s="31" t="s">
        <v>45</v>
      </c>
      <c r="B88" s="33">
        <v>2500</v>
      </c>
      <c r="C88" s="33">
        <v>3162</v>
      </c>
      <c r="D88" s="33"/>
      <c r="E88" s="24">
        <v>3200</v>
      </c>
    </row>
    <row r="89" spans="1:5" s="22" customFormat="1" ht="14.25">
      <c r="A89" s="31" t="s">
        <v>46</v>
      </c>
      <c r="B89" s="33">
        <v>1000</v>
      </c>
      <c r="C89" s="33">
        <v>2368.9</v>
      </c>
      <c r="D89" s="33"/>
      <c r="E89" s="24">
        <v>2500</v>
      </c>
    </row>
    <row r="90" spans="1:5" s="22" customFormat="1" ht="14.25">
      <c r="A90" s="31" t="s">
        <v>23</v>
      </c>
      <c r="B90" s="33">
        <v>1000</v>
      </c>
      <c r="C90" s="33">
        <v>1000</v>
      </c>
      <c r="D90" s="33"/>
      <c r="E90" s="24">
        <v>1000</v>
      </c>
    </row>
    <row r="91" spans="1:5" s="22" customFormat="1" ht="14.25">
      <c r="A91" s="31" t="s">
        <v>47</v>
      </c>
      <c r="B91" s="33">
        <v>6500</v>
      </c>
      <c r="C91" s="33">
        <v>7680.61</v>
      </c>
      <c r="D91" s="33"/>
      <c r="E91" s="24">
        <v>7500</v>
      </c>
    </row>
    <row r="92" spans="1:5" s="22" customFormat="1" ht="14.25">
      <c r="A92" s="31" t="s">
        <v>48</v>
      </c>
      <c r="B92" s="33">
        <v>2000</v>
      </c>
      <c r="C92" s="33">
        <v>0</v>
      </c>
      <c r="D92" s="33"/>
      <c r="E92" s="24">
        <v>2000</v>
      </c>
    </row>
    <row r="93" spans="1:5" s="22" customFormat="1" ht="14.25">
      <c r="A93" s="31" t="s">
        <v>49</v>
      </c>
      <c r="B93" s="33">
        <v>15000</v>
      </c>
      <c r="C93" s="33">
        <v>12577</v>
      </c>
      <c r="D93" s="33"/>
      <c r="E93" s="24">
        <v>15000</v>
      </c>
    </row>
    <row r="94" spans="1:5" s="22" customFormat="1" ht="14.25">
      <c r="A94" s="31" t="s">
        <v>68</v>
      </c>
      <c r="B94" s="33">
        <v>0</v>
      </c>
      <c r="C94" s="33">
        <v>9571.38</v>
      </c>
      <c r="D94" s="33"/>
      <c r="E94" s="24">
        <v>0</v>
      </c>
    </row>
    <row r="95" spans="1:5" s="22" customFormat="1" ht="14.25">
      <c r="A95" s="31" t="s">
        <v>50</v>
      </c>
      <c r="B95" s="35">
        <v>5000</v>
      </c>
      <c r="C95" s="35">
        <v>4847.81</v>
      </c>
      <c r="D95" s="35"/>
      <c r="E95" s="26">
        <v>5000</v>
      </c>
    </row>
    <row r="96" spans="1:5" s="22" customFormat="1" ht="14.25">
      <c r="A96" s="31" t="s">
        <v>69</v>
      </c>
      <c r="B96" s="34">
        <v>1000</v>
      </c>
      <c r="C96" s="34">
        <v>0</v>
      </c>
      <c r="D96" s="35"/>
      <c r="E96" s="25">
        <v>1000</v>
      </c>
    </row>
    <row r="97" spans="1:5" s="22" customFormat="1" ht="14.25">
      <c r="A97" s="31" t="s">
        <v>28</v>
      </c>
      <c r="B97" s="40">
        <f>SUM(B83:B96)</f>
        <v>48000</v>
      </c>
      <c r="C97" s="40"/>
      <c r="D97" s="34">
        <f>SUM(C83:C96)</f>
        <v>54501.15</v>
      </c>
      <c r="E97" s="28">
        <f>SUM(E83:E96)</f>
        <v>54200</v>
      </c>
    </row>
    <row r="98" spans="1:5" s="22" customFormat="1" ht="13.5" customHeight="1">
      <c r="A98" s="31"/>
      <c r="B98" s="33"/>
      <c r="C98" s="33"/>
      <c r="D98" s="33"/>
      <c r="E98" s="24"/>
    </row>
    <row r="99" spans="1:5" s="22" customFormat="1" ht="13.5" customHeight="1">
      <c r="A99" s="31" t="s">
        <v>26</v>
      </c>
      <c r="B99" s="34">
        <f>SUM(B63+B71+B79+B81+B97)</f>
        <v>146200</v>
      </c>
      <c r="C99" s="39"/>
      <c r="D99" s="41">
        <f>SUM(D63:D97)</f>
        <v>156994.33</v>
      </c>
      <c r="E99" s="25">
        <f>SUM(E63+E71+E79+E81+E97)</f>
        <v>186885</v>
      </c>
    </row>
    <row r="100" spans="1:5" s="22" customFormat="1" ht="13.5" customHeight="1">
      <c r="A100" s="31"/>
      <c r="B100" s="33"/>
      <c r="C100" s="31"/>
      <c r="D100" s="44"/>
      <c r="E100" s="24"/>
    </row>
    <row r="101" spans="1:5" s="22" customFormat="1" ht="13.5" customHeight="1">
      <c r="A101" s="31"/>
      <c r="B101" s="33"/>
      <c r="C101" s="33"/>
      <c r="D101" s="33"/>
      <c r="E101" s="24"/>
    </row>
    <row r="102" spans="1:5" s="22" customFormat="1" ht="12.75" customHeight="1">
      <c r="A102" s="31" t="s">
        <v>51</v>
      </c>
      <c r="B102" s="33"/>
      <c r="C102" s="33"/>
      <c r="D102" s="33"/>
      <c r="E102" s="24"/>
    </row>
    <row r="103" spans="1:5" s="22" customFormat="1" ht="13.5" customHeight="1">
      <c r="A103" s="31" t="s">
        <v>24</v>
      </c>
      <c r="B103" s="33">
        <v>4000</v>
      </c>
      <c r="C103" s="33">
        <v>3314.68</v>
      </c>
      <c r="D103" s="33"/>
      <c r="E103" s="24">
        <v>4000</v>
      </c>
    </row>
    <row r="104" spans="1:5" s="22" customFormat="1" ht="13.5" customHeight="1">
      <c r="A104" s="31" t="s">
        <v>102</v>
      </c>
      <c r="B104" s="33"/>
      <c r="C104" s="33">
        <v>-3.06</v>
      </c>
      <c r="D104" s="33"/>
      <c r="E104" s="24"/>
    </row>
    <row r="105" spans="1:5" s="22" customFormat="1" ht="14.25">
      <c r="A105" s="31" t="s">
        <v>52</v>
      </c>
      <c r="B105" s="33">
        <v>-1000</v>
      </c>
      <c r="C105" s="34">
        <v>-1144.5</v>
      </c>
      <c r="D105" s="33"/>
      <c r="E105" s="24">
        <v>-1000</v>
      </c>
    </row>
    <row r="106" spans="1:5" s="22" customFormat="1" ht="14.25">
      <c r="A106" s="31" t="s">
        <v>53</v>
      </c>
      <c r="B106" s="35"/>
      <c r="C106" s="35"/>
      <c r="D106" s="33">
        <f>SUM(C103:C105)</f>
        <v>2167.12</v>
      </c>
      <c r="E106" s="26"/>
    </row>
    <row r="107" spans="1:5" s="22" customFormat="1" ht="10.5" customHeight="1">
      <c r="A107" s="31"/>
      <c r="B107" s="35"/>
      <c r="C107" s="36"/>
      <c r="D107" s="35"/>
      <c r="E107" s="26"/>
    </row>
    <row r="108" spans="1:4" s="22" customFormat="1" ht="14.25">
      <c r="A108" s="31"/>
      <c r="B108" s="33"/>
      <c r="C108" s="33"/>
      <c r="D108" s="33"/>
    </row>
    <row r="109" spans="1:5" s="22" customFormat="1" ht="14.25">
      <c r="A109" s="31" t="s">
        <v>25</v>
      </c>
      <c r="B109" s="33">
        <f>+B54</f>
        <v>108200</v>
      </c>
      <c r="C109" s="33">
        <f>+D54</f>
        <v>297302.30999999994</v>
      </c>
      <c r="D109" s="33"/>
      <c r="E109" s="24">
        <f>+E54</f>
        <v>136900</v>
      </c>
    </row>
    <row r="110" spans="1:5" s="22" customFormat="1" ht="14.25">
      <c r="A110" s="31" t="s">
        <v>26</v>
      </c>
      <c r="B110" s="34">
        <f>-B99</f>
        <v>-146200</v>
      </c>
      <c r="C110" s="34">
        <f>-D99</f>
        <v>-156994.33</v>
      </c>
      <c r="D110" s="34"/>
      <c r="E110" s="25">
        <f>-E99</f>
        <v>-186885</v>
      </c>
    </row>
    <row r="111" spans="1:5" s="22" customFormat="1" ht="15">
      <c r="A111" s="31" t="s">
        <v>72</v>
      </c>
      <c r="B111" s="38">
        <f>SUM(B109:B110)</f>
        <v>-38000</v>
      </c>
      <c r="C111" s="38">
        <f>SUM(C109:C110)</f>
        <v>140307.97999999995</v>
      </c>
      <c r="D111" s="45"/>
      <c r="E111" s="27">
        <f>SUM(E109:E110)</f>
        <v>-49985</v>
      </c>
    </row>
    <row r="112" spans="1:5" s="22" customFormat="1" ht="14.25">
      <c r="A112" s="31" t="s">
        <v>57</v>
      </c>
      <c r="B112" s="34">
        <v>3000</v>
      </c>
      <c r="C112" s="34">
        <f>+D106</f>
        <v>2167.12</v>
      </c>
      <c r="D112" s="34"/>
      <c r="E112" s="25">
        <v>3000</v>
      </c>
    </row>
    <row r="113" spans="1:5" s="22" customFormat="1" ht="14.25">
      <c r="A113" s="31" t="s">
        <v>54</v>
      </c>
      <c r="B113" s="33">
        <f>SUM(B111:B112)</f>
        <v>-35000</v>
      </c>
      <c r="C113" s="33">
        <f>SUM(C111:C112)</f>
        <v>142475.09999999995</v>
      </c>
      <c r="D113" s="33"/>
      <c r="E113" s="24">
        <f>SUM(E111:E112)</f>
        <v>-46985</v>
      </c>
    </row>
    <row r="114" spans="1:5" s="22" customFormat="1" ht="14.25">
      <c r="A114" s="31"/>
      <c r="B114" s="33"/>
      <c r="C114" s="33"/>
      <c r="D114" s="33"/>
      <c r="E114" s="24"/>
    </row>
    <row r="115" spans="1:5" s="22" customFormat="1" ht="14.25">
      <c r="A115" s="31"/>
      <c r="B115" s="33"/>
      <c r="C115" s="33"/>
      <c r="D115" s="33"/>
      <c r="E115" s="24"/>
    </row>
    <row r="116" spans="1:5" s="22" customFormat="1" ht="14.25">
      <c r="A116" s="31"/>
      <c r="B116" s="33"/>
      <c r="C116" s="33"/>
      <c r="D116" s="33"/>
      <c r="E116" s="24"/>
    </row>
    <row r="117" spans="1:5" s="22" customFormat="1" ht="14.25">
      <c r="A117" s="31"/>
      <c r="B117" s="33"/>
      <c r="C117" s="33"/>
      <c r="D117" s="33"/>
      <c r="E117" s="24"/>
    </row>
    <row r="118" spans="1:5" s="22" customFormat="1" ht="14.25">
      <c r="A118" s="31"/>
      <c r="B118" s="33"/>
      <c r="C118" s="33"/>
      <c r="D118" s="33"/>
      <c r="E118" s="24"/>
    </row>
    <row r="119" spans="1:5" s="22" customFormat="1" ht="14.25">
      <c r="A119" s="31"/>
      <c r="B119" s="33"/>
      <c r="C119" s="33"/>
      <c r="D119" s="33"/>
      <c r="E119" s="24"/>
    </row>
    <row r="120" spans="1:5" s="22" customFormat="1" ht="14.25">
      <c r="A120" s="31"/>
      <c r="B120" s="33"/>
      <c r="C120" s="33"/>
      <c r="D120" s="33"/>
      <c r="E120" s="24"/>
    </row>
    <row r="121" spans="1:5" s="22" customFormat="1" ht="15">
      <c r="A121" s="30" t="s">
        <v>78</v>
      </c>
      <c r="B121" s="33"/>
      <c r="C121" s="33"/>
      <c r="D121" s="33"/>
      <c r="E121" s="24"/>
    </row>
    <row r="122" spans="1:5" s="22" customFormat="1" ht="14.25">
      <c r="A122" s="31"/>
      <c r="B122" s="33"/>
      <c r="C122" s="33"/>
      <c r="D122" s="33"/>
      <c r="E122" s="24"/>
    </row>
    <row r="123" spans="1:5" s="22" customFormat="1" ht="14.25">
      <c r="A123" s="31" t="s">
        <v>103</v>
      </c>
      <c r="B123" s="33">
        <v>16983.59</v>
      </c>
      <c r="C123" s="33"/>
      <c r="D123" s="33"/>
      <c r="E123" s="24"/>
    </row>
    <row r="124" spans="1:5" s="22" customFormat="1" ht="14.25">
      <c r="A124" s="31" t="s">
        <v>79</v>
      </c>
      <c r="B124" s="33">
        <v>4555</v>
      </c>
      <c r="C124" s="33"/>
      <c r="D124" s="31"/>
      <c r="E124" s="29"/>
    </row>
    <row r="125" spans="1:5" s="22" customFormat="1" ht="14.25">
      <c r="A125" s="31" t="s">
        <v>80</v>
      </c>
      <c r="B125" s="33">
        <v>3601.72</v>
      </c>
      <c r="C125" s="31"/>
      <c r="D125" s="35"/>
      <c r="E125" s="26"/>
    </row>
    <row r="126" spans="1:5" s="22" customFormat="1" ht="14.25">
      <c r="A126" s="31" t="s">
        <v>117</v>
      </c>
      <c r="B126" s="33">
        <v>1241.25</v>
      </c>
      <c r="C126" s="31"/>
      <c r="D126" s="33"/>
      <c r="E126" s="24"/>
    </row>
    <row r="127" spans="1:5" s="22" customFormat="1" ht="14.25">
      <c r="A127" s="31" t="s">
        <v>81</v>
      </c>
      <c r="B127" s="33">
        <v>672</v>
      </c>
      <c r="C127" s="31"/>
      <c r="D127" s="33"/>
      <c r="E127" s="24"/>
    </row>
    <row r="128" spans="1:5" s="22" customFormat="1" ht="14.25">
      <c r="A128" s="31" t="s">
        <v>82</v>
      </c>
      <c r="B128" s="33">
        <v>1000</v>
      </c>
      <c r="C128" s="31"/>
      <c r="D128" s="33"/>
      <c r="E128" s="24"/>
    </row>
    <row r="129" spans="1:5" s="22" customFormat="1" ht="14.25">
      <c r="A129" s="31" t="s">
        <v>83</v>
      </c>
      <c r="B129" s="33">
        <v>29709.19</v>
      </c>
      <c r="C129" s="31"/>
      <c r="D129" s="33"/>
      <c r="E129" s="24"/>
    </row>
    <row r="130" spans="1:5" s="22" customFormat="1" ht="14.25">
      <c r="A130" s="31" t="s">
        <v>84</v>
      </c>
      <c r="B130" s="33">
        <v>0</v>
      </c>
      <c r="C130" s="31"/>
      <c r="D130" s="31"/>
      <c r="E130" s="26"/>
    </row>
    <row r="131" spans="1:5" s="22" customFormat="1" ht="14.25">
      <c r="A131" s="31" t="s">
        <v>85</v>
      </c>
      <c r="B131" s="33">
        <v>33574.34</v>
      </c>
      <c r="C131" s="31"/>
      <c r="D131" s="31"/>
      <c r="E131" s="26"/>
    </row>
    <row r="132" spans="1:5" s="22" customFormat="1" ht="14.25">
      <c r="A132" s="31" t="s">
        <v>86</v>
      </c>
      <c r="B132" s="34">
        <v>158663.59</v>
      </c>
      <c r="C132" s="31"/>
      <c r="D132" s="35"/>
      <c r="E132" s="26"/>
    </row>
    <row r="133" spans="1:5" s="22" customFormat="1" ht="15">
      <c r="A133" s="31" t="s">
        <v>87</v>
      </c>
      <c r="B133" s="46">
        <f>SUM(B123:B132)</f>
        <v>250000.68</v>
      </c>
      <c r="C133" s="31"/>
      <c r="D133" s="33"/>
      <c r="E133" s="24"/>
    </row>
    <row r="134" spans="1:5" s="22" customFormat="1" ht="14.25">
      <c r="A134" s="31"/>
      <c r="B134" s="37"/>
      <c r="C134" s="31"/>
      <c r="D134" s="33"/>
      <c r="E134" s="24"/>
    </row>
    <row r="135" spans="1:5" s="22" customFormat="1" ht="15">
      <c r="A135" s="30" t="s">
        <v>88</v>
      </c>
      <c r="B135" s="33"/>
      <c r="C135" s="33"/>
      <c r="D135" s="36"/>
      <c r="E135" s="26"/>
    </row>
    <row r="136" spans="1:5" s="22" customFormat="1" ht="14.25">
      <c r="A136" s="31"/>
      <c r="B136" s="33"/>
      <c r="C136" s="33"/>
      <c r="D136" s="35"/>
      <c r="E136" s="26"/>
    </row>
    <row r="137" spans="1:5" s="22" customFormat="1" ht="15">
      <c r="A137" s="31" t="s">
        <v>89</v>
      </c>
      <c r="B137" s="31"/>
      <c r="C137" s="33">
        <v>4944</v>
      </c>
      <c r="D137" s="44"/>
      <c r="E137" s="26"/>
    </row>
    <row r="138" spans="1:4" s="22" customFormat="1" ht="14.25">
      <c r="A138" s="31" t="s">
        <v>123</v>
      </c>
      <c r="B138" s="31"/>
      <c r="C138" s="33">
        <v>12060.38</v>
      </c>
      <c r="D138" s="33"/>
    </row>
    <row r="139" spans="1:4" s="22" customFormat="1" ht="14.25">
      <c r="A139" s="31" t="s">
        <v>90</v>
      </c>
      <c r="B139" s="31"/>
      <c r="C139" s="34">
        <v>17176.06</v>
      </c>
      <c r="D139" s="31"/>
    </row>
    <row r="140" spans="1:4" s="22" customFormat="1" ht="14.25">
      <c r="A140" s="31"/>
      <c r="B140" s="31"/>
      <c r="C140" s="33">
        <f>SUM(C137:C139)</f>
        <v>34180.44</v>
      </c>
      <c r="D140" s="31"/>
    </row>
    <row r="141" spans="1:4" s="22" customFormat="1" ht="14.25">
      <c r="A141" s="31" t="s">
        <v>104</v>
      </c>
      <c r="B141" s="33">
        <v>230051.02</v>
      </c>
      <c r="C141" s="33"/>
      <c r="D141" s="33"/>
    </row>
    <row r="142" spans="1:4" s="22" customFormat="1" ht="14.25">
      <c r="A142" s="31" t="s">
        <v>105</v>
      </c>
      <c r="B142" s="34">
        <v>-14230.78</v>
      </c>
      <c r="C142" s="33"/>
      <c r="D142" s="33"/>
    </row>
    <row r="143" spans="1:4" s="22" customFormat="1" ht="14.25">
      <c r="A143" s="31" t="s">
        <v>121</v>
      </c>
      <c r="B143" s="31"/>
      <c r="C143" s="34">
        <f>SUM(B141:B142)</f>
        <v>215820.24</v>
      </c>
      <c r="D143" s="33"/>
    </row>
    <row r="144" spans="1:4" s="22" customFormat="1" ht="15">
      <c r="A144" s="31" t="s">
        <v>91</v>
      </c>
      <c r="B144" s="33"/>
      <c r="C144" s="46">
        <f>SUM(C140:C143)</f>
        <v>250000.68</v>
      </c>
      <c r="D144" s="33"/>
    </row>
    <row r="145" spans="1:4" s="22" customFormat="1" ht="14.25">
      <c r="A145" s="31"/>
      <c r="B145" s="33"/>
      <c r="C145" s="33"/>
      <c r="D145" s="33"/>
    </row>
    <row r="146" spans="1:4" s="22" customFormat="1" ht="14.25">
      <c r="A146" s="31" t="s">
        <v>107</v>
      </c>
      <c r="B146" s="33"/>
      <c r="C146" s="33"/>
      <c r="D146" s="33"/>
    </row>
    <row r="147" spans="1:4" s="22" customFormat="1" ht="14.25">
      <c r="A147" s="31" t="s">
        <v>34</v>
      </c>
      <c r="B147" s="33">
        <v>96</v>
      </c>
      <c r="C147" s="33"/>
      <c r="D147" s="33"/>
    </row>
    <row r="148" spans="1:4" s="22" customFormat="1" ht="14.25">
      <c r="A148" s="31" t="s">
        <v>108</v>
      </c>
      <c r="B148" s="33">
        <v>-841.84</v>
      </c>
      <c r="C148" s="33"/>
      <c r="D148" s="33"/>
    </row>
    <row r="149" spans="1:4" s="22" customFormat="1" ht="14.25">
      <c r="A149" s="31" t="s">
        <v>109</v>
      </c>
      <c r="B149" s="33">
        <v>7100</v>
      </c>
      <c r="C149" s="33"/>
      <c r="D149" s="31"/>
    </row>
    <row r="150" spans="1:4" s="22" customFormat="1" ht="14.25">
      <c r="A150" s="31" t="s">
        <v>110</v>
      </c>
      <c r="B150" s="33">
        <v>630</v>
      </c>
      <c r="C150" s="33"/>
      <c r="D150" s="31"/>
    </row>
    <row r="151" spans="1:4" s="22" customFormat="1" ht="14.25">
      <c r="A151" s="31" t="s">
        <v>96</v>
      </c>
      <c r="B151" s="33">
        <v>5000</v>
      </c>
      <c r="C151" s="33"/>
      <c r="D151" s="31"/>
    </row>
    <row r="152" spans="1:4" s="22" customFormat="1" ht="14.25">
      <c r="A152" s="31" t="s">
        <v>113</v>
      </c>
      <c r="B152" s="33">
        <v>1000</v>
      </c>
      <c r="C152" s="33"/>
      <c r="D152" s="31"/>
    </row>
    <row r="153" spans="1:4" s="22" customFormat="1" ht="14.25">
      <c r="A153" s="31" t="s">
        <v>111</v>
      </c>
      <c r="B153" s="33">
        <v>5729</v>
      </c>
      <c r="C153" s="33"/>
      <c r="D153" s="31"/>
    </row>
    <row r="154" spans="1:4" s="22" customFormat="1" ht="12" customHeight="1">
      <c r="A154" s="31" t="s">
        <v>112</v>
      </c>
      <c r="B154" s="33">
        <v>1868</v>
      </c>
      <c r="C154" s="33"/>
      <c r="D154" s="31"/>
    </row>
    <row r="155" spans="1:4" s="22" customFormat="1" ht="14.25">
      <c r="A155" s="31"/>
      <c r="B155" s="40">
        <f>SUM(B147:B154)</f>
        <v>20581.16</v>
      </c>
      <c r="C155" s="33"/>
      <c r="D155" s="31"/>
    </row>
    <row r="156" spans="1:4" s="22" customFormat="1" ht="14.25">
      <c r="A156" s="31"/>
      <c r="B156" s="33"/>
      <c r="C156" s="33"/>
      <c r="D156" s="31"/>
    </row>
    <row r="157" spans="1:5" s="22" customFormat="1" ht="14.25">
      <c r="A157" s="31" t="s">
        <v>120</v>
      </c>
      <c r="B157" s="35"/>
      <c r="C157" s="33"/>
      <c r="D157" s="33"/>
      <c r="E157" s="24"/>
    </row>
    <row r="158" spans="1:5" s="22" customFormat="1" ht="14.25">
      <c r="A158" s="31" t="s">
        <v>114</v>
      </c>
      <c r="B158" s="35">
        <v>9534.38</v>
      </c>
      <c r="C158" s="33"/>
      <c r="D158" s="33"/>
      <c r="E158" s="24"/>
    </row>
    <row r="159" spans="1:5" s="22" customFormat="1" ht="14.25">
      <c r="A159" s="31" t="s">
        <v>116</v>
      </c>
      <c r="B159" s="35">
        <v>672</v>
      </c>
      <c r="C159" s="33"/>
      <c r="D159" s="33"/>
      <c r="E159" s="24"/>
    </row>
    <row r="160" spans="1:5" s="22" customFormat="1" ht="14.25">
      <c r="A160" s="31" t="s">
        <v>118</v>
      </c>
      <c r="B160" s="35">
        <v>600</v>
      </c>
      <c r="C160" s="33"/>
      <c r="D160" s="33"/>
      <c r="E160" s="24"/>
    </row>
    <row r="161" spans="1:5" s="22" customFormat="1" ht="14.25">
      <c r="A161" s="31" t="s">
        <v>115</v>
      </c>
      <c r="B161" s="34">
        <v>1254</v>
      </c>
      <c r="C161" s="33"/>
      <c r="D161" s="33"/>
      <c r="E161" s="24"/>
    </row>
    <row r="162" spans="1:5" s="22" customFormat="1" ht="14.25">
      <c r="A162" s="31"/>
      <c r="B162" s="33">
        <f>SUM(B158:B161)</f>
        <v>12060.38</v>
      </c>
      <c r="C162" s="33"/>
      <c r="D162" s="33"/>
      <c r="E162" s="24"/>
    </row>
    <row r="163" spans="1:5" s="22" customFormat="1" ht="14.25">
      <c r="A163" s="31"/>
      <c r="B163" s="33"/>
      <c r="C163" s="33"/>
      <c r="D163" s="33"/>
      <c r="E163" s="24"/>
    </row>
    <row r="164" spans="1:5" s="22" customFormat="1" ht="14.25">
      <c r="A164" s="31" t="s">
        <v>119</v>
      </c>
      <c r="B164" s="33"/>
      <c r="C164" s="33"/>
      <c r="D164" s="33"/>
      <c r="E164" s="24"/>
    </row>
    <row r="165" spans="1:5" s="22" customFormat="1" ht="14.25">
      <c r="A165" s="31" t="s">
        <v>92</v>
      </c>
      <c r="B165" s="33"/>
      <c r="C165" s="33"/>
      <c r="D165" s="33"/>
      <c r="E165" s="24"/>
    </row>
    <row r="166" spans="1:5" s="22" customFormat="1" ht="14.25">
      <c r="A166" s="31" t="s">
        <v>93</v>
      </c>
      <c r="B166" s="33"/>
      <c r="C166" s="33"/>
      <c r="D166" s="33"/>
      <c r="E166" s="24"/>
    </row>
    <row r="167" spans="1:5" s="22" customFormat="1" ht="14.25">
      <c r="A167" s="31"/>
      <c r="B167" s="31"/>
      <c r="C167" s="31"/>
      <c r="D167" s="33"/>
      <c r="E167" s="24"/>
    </row>
    <row r="168" spans="1:5" s="22" customFormat="1" ht="14.25">
      <c r="A168" s="31" t="s">
        <v>106</v>
      </c>
      <c r="B168" s="31"/>
      <c r="C168" s="31"/>
      <c r="D168" s="33"/>
      <c r="E168" s="24"/>
    </row>
    <row r="169" spans="1:5" s="22" customFormat="1" ht="14.25">
      <c r="A169" s="31"/>
      <c r="B169" s="31" t="s">
        <v>94</v>
      </c>
      <c r="C169" s="31"/>
      <c r="D169" s="33"/>
      <c r="E169" s="24"/>
    </row>
    <row r="170" spans="1:5" s="22" customFormat="1" ht="14.25">
      <c r="A170" s="31"/>
      <c r="B170" s="31"/>
      <c r="C170" s="31"/>
      <c r="D170" s="33"/>
      <c r="E170" s="24"/>
    </row>
    <row r="171" spans="1:5" s="22" customFormat="1" ht="14.25">
      <c r="A171" s="31" t="s">
        <v>95</v>
      </c>
      <c r="B171" s="31"/>
      <c r="C171" s="31"/>
      <c r="D171" s="33"/>
      <c r="E171" s="24"/>
    </row>
    <row r="172" spans="1:5" s="22" customFormat="1" ht="14.25">
      <c r="A172" s="31"/>
      <c r="B172" s="31"/>
      <c r="C172" s="31"/>
      <c r="D172" s="33"/>
      <c r="E172" s="24"/>
    </row>
    <row r="173" spans="1:5" s="22" customFormat="1" ht="14.25">
      <c r="A173" s="31"/>
      <c r="B173" s="31"/>
      <c r="C173" s="31"/>
      <c r="D173" s="33"/>
      <c r="E173" s="24"/>
    </row>
    <row r="174" spans="1:5" s="22" customFormat="1" ht="14.25">
      <c r="A174" s="31"/>
      <c r="B174" s="31"/>
      <c r="C174" s="31"/>
      <c r="D174" s="33"/>
      <c r="E174" s="24"/>
    </row>
    <row r="175" spans="1:5" s="22" customFormat="1" ht="14.25">
      <c r="A175" s="31"/>
      <c r="B175" s="31"/>
      <c r="C175" s="31"/>
      <c r="D175" s="33"/>
      <c r="E175" s="24"/>
    </row>
    <row r="176" spans="1:5" s="22" customFormat="1" ht="14.25">
      <c r="A176" s="31"/>
      <c r="B176" s="31"/>
      <c r="C176" s="31"/>
      <c r="D176" s="33"/>
      <c r="E176" s="24"/>
    </row>
    <row r="177" spans="1:5" ht="14.25">
      <c r="A177" s="31"/>
      <c r="B177" s="31"/>
      <c r="C177" s="31"/>
      <c r="D177" s="33"/>
      <c r="E177" s="2"/>
    </row>
    <row r="178" spans="4:5" ht="12.75">
      <c r="D178" s="2"/>
      <c r="E178" s="2"/>
    </row>
    <row r="179" spans="4:5" ht="12.75">
      <c r="D179" s="2"/>
      <c r="E179" s="2"/>
    </row>
    <row r="180" spans="4:5" ht="12.75">
      <c r="D180" s="2"/>
      <c r="E180" s="2"/>
    </row>
    <row r="181" spans="4:5" ht="12.75">
      <c r="D181" s="2"/>
      <c r="E181" s="2"/>
    </row>
  </sheetData>
  <printOptions/>
  <pageMargins left="0.1968503937007874" right="0.1968503937007874" top="0.98425196850393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06" sqref="A106"/>
    </sheetView>
  </sheetViews>
  <sheetFormatPr defaultColWidth="9.140625" defaultRowHeight="12.75"/>
  <cols>
    <col min="1" max="1" width="30.140625" style="0" customWidth="1"/>
    <col min="2" max="2" width="13.57421875" style="0" customWidth="1"/>
    <col min="3" max="3" width="18.00390625" style="0" customWidth="1"/>
    <col min="4" max="4" width="10.28125" style="0" customWidth="1"/>
    <col min="5" max="5" width="11.7109375" style="0" customWidth="1"/>
  </cols>
  <sheetData>
    <row r="1" spans="1:2" ht="23.25">
      <c r="A1" s="7" t="s">
        <v>61</v>
      </c>
      <c r="B1" s="7"/>
    </row>
    <row r="3" ht="20.25">
      <c r="A3" s="21" t="s">
        <v>75</v>
      </c>
    </row>
    <row r="4" spans="3:5" ht="12.75">
      <c r="C4" s="1"/>
      <c r="D4" s="1"/>
      <c r="E4" s="1"/>
    </row>
    <row r="5" spans="3:5" ht="12.75">
      <c r="C5" s="1"/>
      <c r="D5" s="1"/>
      <c r="E5" s="1"/>
    </row>
    <row r="6" spans="1:5" ht="15.75">
      <c r="A6" s="3"/>
      <c r="B6" s="1"/>
      <c r="C6" s="1"/>
      <c r="D6" s="1"/>
      <c r="E6" s="1"/>
    </row>
    <row r="7" spans="1:5" ht="12.75">
      <c r="A7" s="1" t="s">
        <v>29</v>
      </c>
      <c r="B7" s="8"/>
      <c r="C7" s="8"/>
      <c r="D7" s="8"/>
      <c r="E7" s="8"/>
    </row>
    <row r="8" spans="1:5" ht="12.75">
      <c r="A8" s="8" t="s">
        <v>0</v>
      </c>
      <c r="B8" s="5" t="s">
        <v>35</v>
      </c>
      <c r="C8" s="5" t="s">
        <v>58</v>
      </c>
      <c r="D8" s="5" t="s">
        <v>32</v>
      </c>
      <c r="E8" s="5" t="s">
        <v>59</v>
      </c>
    </row>
    <row r="9" spans="1:5" ht="12.75">
      <c r="A9" s="8" t="s">
        <v>1</v>
      </c>
      <c r="B9" s="9">
        <v>400</v>
      </c>
      <c r="C9" s="9">
        <v>1250</v>
      </c>
      <c r="D9" s="9"/>
      <c r="E9" s="9">
        <v>1200</v>
      </c>
    </row>
    <row r="10" spans="1:5" ht="12.75">
      <c r="A10" s="8" t="s">
        <v>2</v>
      </c>
      <c r="B10" s="9">
        <v>9000</v>
      </c>
      <c r="C10" s="9">
        <v>8200</v>
      </c>
      <c r="D10" s="9"/>
      <c r="E10" s="9">
        <v>8100</v>
      </c>
    </row>
    <row r="11" spans="1:5" ht="12.75">
      <c r="A11" s="8" t="s">
        <v>3</v>
      </c>
      <c r="B11" s="9">
        <v>24000</v>
      </c>
      <c r="C11" s="9">
        <v>22400</v>
      </c>
      <c r="D11" s="9"/>
      <c r="E11" s="9">
        <v>22800</v>
      </c>
    </row>
    <row r="12" spans="1:5" ht="12.75">
      <c r="A12" s="8" t="s">
        <v>4</v>
      </c>
      <c r="B12" s="10">
        <v>1600</v>
      </c>
      <c r="C12" s="10">
        <v>1350</v>
      </c>
      <c r="D12" s="8"/>
      <c r="E12" s="10">
        <v>1350</v>
      </c>
    </row>
    <row r="13" spans="1:5" ht="12.75">
      <c r="A13" s="8" t="s">
        <v>27</v>
      </c>
      <c r="B13" s="11">
        <f>SUM(B9:B12)</f>
        <v>35000</v>
      </c>
      <c r="C13" s="8"/>
      <c r="D13" s="11">
        <f>SUM(C9:C12)</f>
        <v>33200</v>
      </c>
      <c r="E13" s="11">
        <f>SUM(E9:E12)</f>
        <v>33450</v>
      </c>
    </row>
    <row r="14" spans="1:5" ht="12.75">
      <c r="A14" s="8"/>
      <c r="B14" s="9"/>
      <c r="C14" s="9"/>
      <c r="D14" s="9"/>
      <c r="E14" s="8"/>
    </row>
    <row r="15" spans="1:5" ht="12.75">
      <c r="A15" s="8" t="s">
        <v>5</v>
      </c>
      <c r="B15" s="9">
        <v>3700</v>
      </c>
      <c r="C15" s="9">
        <v>3661</v>
      </c>
      <c r="D15" s="9"/>
      <c r="E15" s="9">
        <v>7500</v>
      </c>
    </row>
    <row r="16" spans="1:5" ht="12.75">
      <c r="A16" s="8" t="s">
        <v>6</v>
      </c>
      <c r="B16" s="11">
        <v>3500</v>
      </c>
      <c r="C16" s="11">
        <v>-3995.2</v>
      </c>
      <c r="D16" s="13"/>
      <c r="E16" s="11">
        <v>3500</v>
      </c>
    </row>
    <row r="17" spans="1:5" ht="12.75">
      <c r="A17" s="8" t="s">
        <v>76</v>
      </c>
      <c r="B17" s="10">
        <v>0</v>
      </c>
      <c r="C17" s="10">
        <v>1050</v>
      </c>
      <c r="D17" s="13"/>
      <c r="E17" s="11">
        <v>1500</v>
      </c>
    </row>
    <row r="18" spans="1:5" ht="12.75">
      <c r="A18" s="8" t="s">
        <v>9</v>
      </c>
      <c r="B18" s="11">
        <f>SUM(B15:B17)</f>
        <v>7200</v>
      </c>
      <c r="C18" s="8"/>
      <c r="D18" s="11">
        <f>SUM(C15:C17)</f>
        <v>715.8000000000002</v>
      </c>
      <c r="E18" s="12">
        <f>SUM(E15:E17)</f>
        <v>12500</v>
      </c>
    </row>
    <row r="19" spans="1:5" ht="12.75">
      <c r="A19" s="8"/>
      <c r="B19" s="11"/>
      <c r="C19" s="11"/>
      <c r="D19" s="11"/>
      <c r="E19" s="13"/>
    </row>
    <row r="20" spans="1:5" ht="12.75">
      <c r="A20" s="8"/>
      <c r="B20" s="11"/>
      <c r="C20" s="11"/>
      <c r="D20" s="11"/>
      <c r="E20" s="13"/>
    </row>
    <row r="21" spans="1:5" ht="12.75">
      <c r="A21" s="8" t="s">
        <v>62</v>
      </c>
      <c r="C21" s="9"/>
      <c r="D21" s="9"/>
      <c r="E21" s="9">
        <v>15000</v>
      </c>
    </row>
    <row r="22" spans="1:5" ht="12.75">
      <c r="A22" s="8" t="s">
        <v>63</v>
      </c>
      <c r="C22" s="9"/>
      <c r="D22" s="9"/>
      <c r="E22" s="9">
        <v>4000</v>
      </c>
    </row>
    <row r="23" spans="1:5" ht="12.75">
      <c r="A23" s="8" t="s">
        <v>65</v>
      </c>
      <c r="C23" s="9"/>
      <c r="D23" s="9"/>
      <c r="E23" s="9">
        <v>1000</v>
      </c>
    </row>
    <row r="24" spans="1:4" ht="12.75">
      <c r="A24" s="8" t="s">
        <v>39</v>
      </c>
      <c r="B24" s="17">
        <v>9000</v>
      </c>
      <c r="C24" s="11">
        <v>7030.82</v>
      </c>
      <c r="D24" s="11"/>
    </row>
    <row r="25" spans="1:5" ht="12.75">
      <c r="A25" s="8" t="s">
        <v>64</v>
      </c>
      <c r="B25" s="17">
        <v>0</v>
      </c>
      <c r="C25" s="2">
        <v>5900.75</v>
      </c>
      <c r="E25" s="2">
        <v>2500</v>
      </c>
    </row>
    <row r="26" spans="1:3" ht="12.75">
      <c r="A26" s="8" t="s">
        <v>38</v>
      </c>
      <c r="B26" s="17">
        <v>5000</v>
      </c>
      <c r="C26" s="2">
        <v>5829.5</v>
      </c>
    </row>
    <row r="27" spans="1:5" ht="12.75">
      <c r="A27" s="8" t="s">
        <v>7</v>
      </c>
      <c r="B27" s="9">
        <v>4000</v>
      </c>
      <c r="C27" s="9">
        <v>5823.25</v>
      </c>
      <c r="D27" s="9"/>
      <c r="E27" s="9">
        <v>4000</v>
      </c>
    </row>
    <row r="28" spans="1:5" ht="12.75">
      <c r="A28" s="8" t="s">
        <v>8</v>
      </c>
      <c r="B28" s="9">
        <v>0</v>
      </c>
      <c r="C28" s="9">
        <v>1460.25</v>
      </c>
      <c r="D28" s="9"/>
      <c r="E28" s="9">
        <v>0</v>
      </c>
    </row>
    <row r="29" spans="1:5" ht="12.75">
      <c r="A29" s="8" t="s">
        <v>36</v>
      </c>
      <c r="B29" s="9">
        <v>30000</v>
      </c>
      <c r="C29" s="9">
        <v>30000</v>
      </c>
      <c r="D29" s="9"/>
      <c r="E29" s="9">
        <v>30000</v>
      </c>
    </row>
    <row r="30" spans="1:5" ht="12.75">
      <c r="A30" s="8" t="s">
        <v>74</v>
      </c>
      <c r="B30" s="10">
        <v>5500</v>
      </c>
      <c r="C30" s="10">
        <v>19499.4</v>
      </c>
      <c r="D30" s="8"/>
      <c r="E30" s="9">
        <v>20000</v>
      </c>
    </row>
    <row r="31" spans="1:5" ht="12.75">
      <c r="A31" s="8" t="s">
        <v>30</v>
      </c>
      <c r="B31" s="12">
        <f>SUM(B21:B30)</f>
        <v>53500</v>
      </c>
      <c r="C31" s="8"/>
      <c r="D31" s="11">
        <f>SUM(C21:C30)</f>
        <v>75543.97</v>
      </c>
      <c r="E31" s="12">
        <f>SUM(E21:E30)</f>
        <v>76500</v>
      </c>
    </row>
    <row r="32" spans="1:5" ht="12.75">
      <c r="A32" s="8"/>
      <c r="B32" s="11"/>
      <c r="C32" s="11"/>
      <c r="D32" s="11"/>
      <c r="E32" s="13"/>
    </row>
    <row r="33" spans="1:5" ht="12.75">
      <c r="A33" s="8"/>
      <c r="B33" s="9"/>
      <c r="C33" s="8"/>
      <c r="D33" s="8"/>
      <c r="E33" s="9"/>
    </row>
    <row r="34" spans="1:5" ht="12.75">
      <c r="A34" s="8" t="s">
        <v>37</v>
      </c>
      <c r="B34" s="9">
        <v>5000</v>
      </c>
      <c r="C34" s="9">
        <v>4290.65</v>
      </c>
      <c r="D34" s="9"/>
      <c r="E34" s="9">
        <v>5000</v>
      </c>
    </row>
    <row r="35" spans="1:5" ht="12.75">
      <c r="A35" s="8" t="s">
        <v>56</v>
      </c>
      <c r="B35" s="10">
        <v>-5000</v>
      </c>
      <c r="C35" s="10">
        <v>-5440.6</v>
      </c>
      <c r="D35" s="8"/>
      <c r="E35" s="10">
        <v>-5000</v>
      </c>
    </row>
    <row r="36" spans="1:5" ht="12.75">
      <c r="A36" s="8"/>
      <c r="B36" s="11">
        <f>SUM(B34:B35)</f>
        <v>0</v>
      </c>
      <c r="C36" s="8"/>
      <c r="D36" s="10">
        <f>SUM(C34:C35)</f>
        <v>-1149.9500000000007</v>
      </c>
      <c r="E36" s="11">
        <f>SUM(E34:E35)</f>
        <v>0</v>
      </c>
    </row>
    <row r="37" spans="1:5" ht="12.75">
      <c r="A37" s="8"/>
      <c r="B37" s="11"/>
      <c r="C37" s="16"/>
      <c r="D37" s="10"/>
      <c r="E37" s="11"/>
    </row>
    <row r="38" spans="1:5" ht="12.75">
      <c r="A38" s="8" t="s">
        <v>25</v>
      </c>
      <c r="B38" s="14">
        <f>SUM(B13+B18+B31+B36)</f>
        <v>95700</v>
      </c>
      <c r="C38" s="15"/>
      <c r="D38" s="15">
        <f>SUM(D13:D36)</f>
        <v>108309.82</v>
      </c>
      <c r="E38" s="14">
        <f>SUM(E13+E18+E31)</f>
        <v>122450</v>
      </c>
    </row>
    <row r="39" spans="1:5" ht="12.75">
      <c r="A39" s="8"/>
      <c r="B39" s="11"/>
      <c r="C39" s="11"/>
      <c r="D39" s="11"/>
      <c r="E39" s="11"/>
    </row>
    <row r="40" spans="1:5" ht="12.75">
      <c r="A40" s="8"/>
      <c r="B40" s="11"/>
      <c r="C40" s="11"/>
      <c r="D40" s="11"/>
      <c r="E40" s="11"/>
    </row>
    <row r="41" spans="1:5" ht="12.75">
      <c r="A41" s="8"/>
      <c r="B41" s="9"/>
      <c r="C41" s="9"/>
      <c r="D41" s="9"/>
      <c r="E41" s="8"/>
    </row>
    <row r="42" spans="1:5" ht="12.75">
      <c r="A42" s="8"/>
      <c r="B42" s="9"/>
      <c r="C42" s="9"/>
      <c r="D42" s="9"/>
      <c r="E42" s="8"/>
    </row>
    <row r="43" spans="1:5" ht="12.75">
      <c r="A43" s="8"/>
      <c r="B43" s="9"/>
      <c r="C43" s="9"/>
      <c r="D43" s="9"/>
      <c r="E43" s="8"/>
    </row>
    <row r="44" spans="1:5" ht="12.75">
      <c r="A44" s="8"/>
      <c r="B44" s="9"/>
      <c r="C44" s="9"/>
      <c r="D44" s="9"/>
      <c r="E44" s="8"/>
    </row>
    <row r="45" spans="1:5" ht="12.75">
      <c r="A45" s="8"/>
      <c r="B45" s="9"/>
      <c r="C45" s="9"/>
      <c r="D45" s="9"/>
      <c r="E45" s="8"/>
    </row>
    <row r="46" spans="1:5" ht="12.75">
      <c r="A46" s="1" t="s">
        <v>31</v>
      </c>
      <c r="B46" s="6" t="s">
        <v>35</v>
      </c>
      <c r="C46" s="6" t="s">
        <v>58</v>
      </c>
      <c r="D46" s="6" t="s">
        <v>33</v>
      </c>
      <c r="E46" s="5" t="s">
        <v>59</v>
      </c>
    </row>
    <row r="47" spans="1:5" ht="12.75">
      <c r="A47" s="8" t="s">
        <v>10</v>
      </c>
      <c r="B47" s="9">
        <v>27000</v>
      </c>
      <c r="C47" s="9">
        <v>27080</v>
      </c>
      <c r="D47" s="9"/>
      <c r="E47" s="2">
        <v>27000</v>
      </c>
    </row>
    <row r="48" spans="1:5" ht="12.75">
      <c r="A48" s="8" t="s">
        <v>11</v>
      </c>
      <c r="B48" s="9">
        <v>400</v>
      </c>
      <c r="C48" s="9">
        <v>375</v>
      </c>
      <c r="D48" s="9"/>
      <c r="E48" s="9">
        <v>400</v>
      </c>
    </row>
    <row r="49" spans="1:5" ht="12.75">
      <c r="A49" s="8" t="s">
        <v>12</v>
      </c>
      <c r="B49" s="10">
        <v>500</v>
      </c>
      <c r="C49" s="10">
        <v>500</v>
      </c>
      <c r="D49" s="11"/>
      <c r="E49" s="10">
        <v>500</v>
      </c>
    </row>
    <row r="50" spans="1:5" ht="12.75">
      <c r="A50" s="8" t="s">
        <v>41</v>
      </c>
      <c r="B50" s="9">
        <f>SUM(B47:B49)</f>
        <v>27900</v>
      </c>
      <c r="C50" s="9"/>
      <c r="D50" s="11">
        <f>SUM(C47:C49)</f>
        <v>27955</v>
      </c>
      <c r="E50" s="9">
        <f>SUM(E47:E49)</f>
        <v>27900</v>
      </c>
    </row>
    <row r="51" spans="1:5" ht="12.75">
      <c r="A51" s="8"/>
      <c r="B51" s="9"/>
      <c r="C51" s="9"/>
      <c r="D51" s="9"/>
      <c r="E51" s="9"/>
    </row>
    <row r="52" spans="1:5" ht="12.75">
      <c r="A52" s="8" t="s">
        <v>14</v>
      </c>
      <c r="B52" s="9">
        <v>10000</v>
      </c>
      <c r="C52" s="9">
        <v>13800</v>
      </c>
      <c r="D52" s="9"/>
      <c r="E52" s="9">
        <v>10000</v>
      </c>
    </row>
    <row r="53" spans="1:5" ht="12.75">
      <c r="A53" s="8" t="s">
        <v>15</v>
      </c>
      <c r="B53" s="9">
        <v>15000</v>
      </c>
      <c r="C53" s="9">
        <v>21133</v>
      </c>
      <c r="D53" s="9"/>
      <c r="E53" s="9">
        <v>15000</v>
      </c>
    </row>
    <row r="54" spans="1:5" ht="12.75">
      <c r="A54" s="8" t="s">
        <v>16</v>
      </c>
      <c r="B54" s="9">
        <v>7000</v>
      </c>
      <c r="C54" s="9">
        <v>7632.81</v>
      </c>
      <c r="D54" s="9"/>
      <c r="E54" s="9">
        <v>7500</v>
      </c>
    </row>
    <row r="55" spans="1:5" ht="12.75">
      <c r="A55" s="13" t="s">
        <v>42</v>
      </c>
      <c r="B55" s="10">
        <v>2000</v>
      </c>
      <c r="C55" s="10">
        <v>4592</v>
      </c>
      <c r="D55" s="11"/>
      <c r="E55" s="10">
        <v>2500</v>
      </c>
    </row>
    <row r="56" spans="1:5" ht="12.75">
      <c r="A56" s="18" t="s">
        <v>43</v>
      </c>
      <c r="B56" s="9">
        <f>SUM(B52:B55)</f>
        <v>34000</v>
      </c>
      <c r="C56" s="9"/>
      <c r="D56" s="11">
        <f>SUM(C52:C55)</f>
        <v>47157.81</v>
      </c>
      <c r="E56" s="9">
        <f>SUM(E52:E55)</f>
        <v>35000</v>
      </c>
    </row>
    <row r="57" spans="1:5" ht="12.75">
      <c r="A57" s="18"/>
      <c r="B57" s="9"/>
      <c r="C57" s="9"/>
      <c r="D57" s="9"/>
      <c r="E57" s="9"/>
    </row>
    <row r="58" spans="1:5" ht="12.75">
      <c r="A58" s="8" t="s">
        <v>13</v>
      </c>
      <c r="B58" s="9">
        <v>9000</v>
      </c>
      <c r="C58" s="9">
        <v>8227</v>
      </c>
      <c r="D58" s="9"/>
      <c r="E58" s="9">
        <v>10000</v>
      </c>
    </row>
    <row r="59" spans="1:5" ht="12.75">
      <c r="A59" s="8" t="s">
        <v>18</v>
      </c>
      <c r="B59" s="9">
        <v>4000</v>
      </c>
      <c r="C59" s="9">
        <v>1436.73</v>
      </c>
      <c r="D59" s="9"/>
      <c r="E59" s="9">
        <v>2000</v>
      </c>
    </row>
    <row r="60" spans="1:5" ht="12.75">
      <c r="A60" s="8" t="s">
        <v>17</v>
      </c>
      <c r="B60" s="9">
        <v>1000</v>
      </c>
      <c r="C60" s="9">
        <v>766.1</v>
      </c>
      <c r="D60" s="9"/>
      <c r="E60" s="9">
        <v>1000</v>
      </c>
    </row>
    <row r="61" spans="1:5" ht="12.75">
      <c r="A61" s="8" t="s">
        <v>40</v>
      </c>
      <c r="B61" s="9">
        <v>1000</v>
      </c>
      <c r="C61" s="9">
        <v>150</v>
      </c>
      <c r="D61" s="9"/>
      <c r="E61" s="9">
        <v>1000</v>
      </c>
    </row>
    <row r="62" spans="1:5" ht="12.75">
      <c r="A62" s="8" t="s">
        <v>66</v>
      </c>
      <c r="B62" s="11">
        <v>9750</v>
      </c>
      <c r="C62" s="11">
        <v>500</v>
      </c>
      <c r="D62" s="13"/>
      <c r="E62" s="11">
        <v>5000</v>
      </c>
    </row>
    <row r="63" spans="1:5" ht="12.75">
      <c r="A63" s="8" t="s">
        <v>67</v>
      </c>
      <c r="B63" s="10">
        <v>8000</v>
      </c>
      <c r="C63" s="10">
        <v>4300</v>
      </c>
      <c r="D63" s="13"/>
      <c r="E63" s="10">
        <v>6000</v>
      </c>
    </row>
    <row r="64" spans="1:5" ht="12.75">
      <c r="A64" s="8" t="s">
        <v>55</v>
      </c>
      <c r="B64" s="9">
        <f>SUM(B58:B63)</f>
        <v>32750</v>
      </c>
      <c r="C64" s="8"/>
      <c r="D64" s="11">
        <f>SUM(C58:C63)</f>
        <v>15379.83</v>
      </c>
      <c r="E64" s="9">
        <f>SUM(E58:E63)</f>
        <v>25000</v>
      </c>
    </row>
    <row r="65" spans="1:5" ht="12.75">
      <c r="A65" s="8"/>
      <c r="B65" s="9"/>
      <c r="C65" s="9"/>
      <c r="D65" s="11"/>
      <c r="E65" s="8"/>
    </row>
    <row r="66" spans="1:5" ht="12.75">
      <c r="A66" s="8" t="s">
        <v>65</v>
      </c>
      <c r="B66" s="9">
        <v>3000</v>
      </c>
      <c r="C66" s="10">
        <v>2168.35</v>
      </c>
      <c r="E66" s="9">
        <v>8000</v>
      </c>
    </row>
    <row r="67" ht="12.75">
      <c r="D67" s="2">
        <f>+C66</f>
        <v>2168.35</v>
      </c>
    </row>
    <row r="68" spans="1:5" ht="12.75">
      <c r="A68" t="s">
        <v>19</v>
      </c>
      <c r="B68" s="2">
        <v>2000</v>
      </c>
      <c r="C68" s="2">
        <v>542</v>
      </c>
      <c r="D68" s="2"/>
      <c r="E68" s="2">
        <v>1000</v>
      </c>
    </row>
    <row r="69" spans="1:5" ht="12.75">
      <c r="A69" t="s">
        <v>20</v>
      </c>
      <c r="B69" s="2">
        <v>3000</v>
      </c>
      <c r="C69" s="2">
        <v>2013.4</v>
      </c>
      <c r="D69" s="2"/>
      <c r="E69" s="2">
        <v>3000</v>
      </c>
    </row>
    <row r="70" spans="1:5" ht="12.75">
      <c r="A70" t="s">
        <v>44</v>
      </c>
      <c r="B70" s="2">
        <v>2000</v>
      </c>
      <c r="C70" s="2">
        <v>2223.2</v>
      </c>
      <c r="D70" s="2"/>
      <c r="E70" s="2">
        <v>2500</v>
      </c>
    </row>
    <row r="71" spans="1:5" ht="12.75">
      <c r="A71" t="s">
        <v>21</v>
      </c>
      <c r="B71" s="2">
        <v>2000</v>
      </c>
      <c r="C71" s="2">
        <v>1794.25</v>
      </c>
      <c r="D71" s="2"/>
      <c r="E71" s="2">
        <v>2000</v>
      </c>
    </row>
    <row r="72" spans="1:5" ht="12.75">
      <c r="A72" t="s">
        <v>22</v>
      </c>
      <c r="B72" s="2">
        <v>2400</v>
      </c>
      <c r="C72" s="2">
        <v>1500</v>
      </c>
      <c r="D72" s="2"/>
      <c r="E72" s="2">
        <v>1900</v>
      </c>
    </row>
    <row r="73" spans="1:5" ht="12.75">
      <c r="A73" t="s">
        <v>45</v>
      </c>
      <c r="B73" s="2">
        <v>1800</v>
      </c>
      <c r="C73" s="2">
        <v>1856</v>
      </c>
      <c r="D73" s="2"/>
      <c r="E73" s="2">
        <v>1900</v>
      </c>
    </row>
    <row r="74" spans="1:5" ht="12.75">
      <c r="A74" t="s">
        <v>46</v>
      </c>
      <c r="B74" s="2">
        <v>2000</v>
      </c>
      <c r="C74" s="2">
        <v>544.4</v>
      </c>
      <c r="D74" s="2"/>
      <c r="E74" s="2">
        <v>1000</v>
      </c>
    </row>
    <row r="75" spans="1:5" ht="12.75">
      <c r="A75" s="8" t="s">
        <v>23</v>
      </c>
      <c r="B75" s="9">
        <v>2000</v>
      </c>
      <c r="C75" s="9">
        <v>1000</v>
      </c>
      <c r="D75" s="9"/>
      <c r="E75" s="9">
        <v>2000</v>
      </c>
    </row>
    <row r="76" spans="1:5" ht="12.75">
      <c r="A76" s="8" t="s">
        <v>47</v>
      </c>
      <c r="B76" s="9">
        <v>5500</v>
      </c>
      <c r="C76" s="9">
        <v>6097</v>
      </c>
      <c r="D76" s="9"/>
      <c r="E76" s="9">
        <v>6500</v>
      </c>
    </row>
    <row r="77" spans="1:5" ht="12.75">
      <c r="A77" s="8" t="s">
        <v>48</v>
      </c>
      <c r="B77" s="9">
        <v>2000</v>
      </c>
      <c r="C77" s="9">
        <v>0</v>
      </c>
      <c r="D77" s="9"/>
      <c r="E77" s="9">
        <v>2000</v>
      </c>
    </row>
    <row r="78" spans="1:5" ht="12.75">
      <c r="A78" s="8" t="s">
        <v>49</v>
      </c>
      <c r="B78" s="9">
        <v>8000</v>
      </c>
      <c r="C78" s="9">
        <v>8747.06</v>
      </c>
      <c r="D78" s="9"/>
      <c r="E78" s="9">
        <v>5000</v>
      </c>
    </row>
    <row r="79" spans="1:5" ht="12.75">
      <c r="A79" s="8" t="s">
        <v>68</v>
      </c>
      <c r="B79" s="9">
        <v>0</v>
      </c>
      <c r="C79" s="9">
        <v>2283.52</v>
      </c>
      <c r="D79" s="9"/>
      <c r="E79" s="9">
        <v>0</v>
      </c>
    </row>
    <row r="80" spans="1:5" ht="12.75">
      <c r="A80" s="8" t="s">
        <v>50</v>
      </c>
      <c r="B80" s="11">
        <v>3000</v>
      </c>
      <c r="C80" s="11">
        <v>6514.07</v>
      </c>
      <c r="D80" s="11"/>
      <c r="E80" s="11">
        <v>3000</v>
      </c>
    </row>
    <row r="81" spans="1:5" ht="12.75">
      <c r="A81" s="8" t="s">
        <v>69</v>
      </c>
      <c r="B81" s="10">
        <v>0</v>
      </c>
      <c r="C81" s="10">
        <v>351.25</v>
      </c>
      <c r="D81" s="11"/>
      <c r="E81" s="10">
        <v>1000</v>
      </c>
    </row>
    <row r="82" spans="1:5" ht="12.75">
      <c r="A82" s="8" t="s">
        <v>28</v>
      </c>
      <c r="B82" s="14">
        <f>SUM(B68:B81)</f>
        <v>35700</v>
      </c>
      <c r="C82" s="14"/>
      <c r="D82" s="10">
        <f>SUM(C68:C81)</f>
        <v>35466.149999999994</v>
      </c>
      <c r="E82" s="14">
        <f>SUM(E68:E81)</f>
        <v>32800</v>
      </c>
    </row>
    <row r="83" spans="1:5" ht="12.75">
      <c r="A83" s="8"/>
      <c r="B83" s="9"/>
      <c r="C83" s="9"/>
      <c r="D83" s="9"/>
      <c r="E83" s="9"/>
    </row>
    <row r="84" spans="1:5" ht="12.75">
      <c r="A84" s="8" t="s">
        <v>26</v>
      </c>
      <c r="B84" s="2">
        <f>SUM(B50+B56+B64+B66+B82)</f>
        <v>133350</v>
      </c>
      <c r="D84" s="15">
        <f>SUM(D50:D82)</f>
        <v>128127.14</v>
      </c>
      <c r="E84" s="2">
        <f>SUM(E50+E56+E64+E66+E82)</f>
        <v>128700</v>
      </c>
    </row>
    <row r="85" spans="1:5" ht="12.75">
      <c r="A85" s="8"/>
      <c r="B85" s="2"/>
      <c r="D85" s="19"/>
      <c r="E85" s="2"/>
    </row>
    <row r="86" spans="1:5" ht="12.75">
      <c r="A86" s="8" t="s">
        <v>70</v>
      </c>
      <c r="B86" s="2"/>
      <c r="D86" s="19"/>
      <c r="E86" s="2"/>
    </row>
    <row r="87" spans="1:5" ht="12.75">
      <c r="A87" s="8" t="s">
        <v>71</v>
      </c>
      <c r="B87" s="2">
        <v>0</v>
      </c>
      <c r="C87" s="2">
        <v>4301.56</v>
      </c>
      <c r="D87" s="11">
        <v>4301.56</v>
      </c>
      <c r="E87" s="2">
        <v>0</v>
      </c>
    </row>
    <row r="88" spans="1:5" ht="12.75">
      <c r="A88" s="8"/>
      <c r="B88" s="9"/>
      <c r="C88" s="9"/>
      <c r="D88" s="9"/>
      <c r="E88" s="9"/>
    </row>
    <row r="89" spans="1:5" ht="12.75">
      <c r="A89" s="8" t="s">
        <v>51</v>
      </c>
      <c r="B89" s="9"/>
      <c r="C89" s="9"/>
      <c r="D89" s="9"/>
      <c r="E89" s="9"/>
    </row>
    <row r="90" spans="1:5" ht="12.75">
      <c r="A90" s="8" t="s">
        <v>24</v>
      </c>
      <c r="B90" s="9">
        <v>2000</v>
      </c>
      <c r="C90" s="9">
        <v>3922.07</v>
      </c>
      <c r="D90" s="9"/>
      <c r="E90" s="9">
        <v>3000</v>
      </c>
    </row>
    <row r="91" spans="1:5" ht="12.75">
      <c r="A91" s="8" t="s">
        <v>52</v>
      </c>
      <c r="B91" s="9">
        <v>0</v>
      </c>
      <c r="C91" s="10">
        <v>-956.59</v>
      </c>
      <c r="D91" s="9"/>
      <c r="E91" s="9">
        <v>-1000</v>
      </c>
    </row>
    <row r="92" spans="1:5" ht="12.75">
      <c r="A92" s="8" t="s">
        <v>53</v>
      </c>
      <c r="B92" s="11"/>
      <c r="C92" s="11"/>
      <c r="D92" s="9">
        <f>SUM(C90:C91)</f>
        <v>2965.48</v>
      </c>
      <c r="E92" s="11"/>
    </row>
    <row r="93" spans="1:5" ht="12.75">
      <c r="A93" s="8"/>
      <c r="B93" s="11"/>
      <c r="C93" s="13"/>
      <c r="D93" s="11"/>
      <c r="E93" s="11"/>
    </row>
    <row r="94" spans="1:5" ht="12.75">
      <c r="A94" s="8"/>
      <c r="B94" s="9"/>
      <c r="C94" s="9"/>
      <c r="D94" s="9"/>
      <c r="E94" s="8"/>
    </row>
    <row r="95" spans="1:5" ht="12.75">
      <c r="A95" s="8" t="s">
        <v>25</v>
      </c>
      <c r="B95" s="9">
        <f>+B38</f>
        <v>95700</v>
      </c>
      <c r="C95" s="9">
        <f>+D38</f>
        <v>108309.82</v>
      </c>
      <c r="D95" s="9"/>
      <c r="E95" s="9">
        <f>+E38</f>
        <v>122450</v>
      </c>
    </row>
    <row r="96" spans="1:5" ht="12.75">
      <c r="A96" s="8" t="s">
        <v>26</v>
      </c>
      <c r="B96" s="10">
        <f>-B84</f>
        <v>-133350</v>
      </c>
      <c r="C96" s="10">
        <f>-D84</f>
        <v>-128127.14</v>
      </c>
      <c r="D96" s="10"/>
      <c r="E96" s="10">
        <f>-E84</f>
        <v>-128700</v>
      </c>
    </row>
    <row r="97" spans="1:5" ht="12.75">
      <c r="A97" s="8" t="s">
        <v>72</v>
      </c>
      <c r="B97" s="12">
        <f>SUM(B95:B96)</f>
        <v>-37650</v>
      </c>
      <c r="C97" s="12">
        <f>SUM(C95:C96)</f>
        <v>-19817.319999999992</v>
      </c>
      <c r="D97" s="20"/>
      <c r="E97" s="12">
        <f>SUM(E95:E96)</f>
        <v>-6250</v>
      </c>
    </row>
    <row r="98" spans="1:5" ht="12.75">
      <c r="A98" s="8" t="s">
        <v>73</v>
      </c>
      <c r="B98" s="11"/>
      <c r="C98" s="11">
        <v>-4301.56</v>
      </c>
      <c r="D98" s="19"/>
      <c r="E98" s="11"/>
    </row>
    <row r="99" spans="1:5" ht="12.75">
      <c r="A99" s="8" t="s">
        <v>57</v>
      </c>
      <c r="B99" s="10">
        <v>2000</v>
      </c>
      <c r="C99" s="10">
        <f>+D92</f>
        <v>2965.48</v>
      </c>
      <c r="D99" s="10"/>
      <c r="E99" s="10">
        <v>2000</v>
      </c>
    </row>
    <row r="100" spans="1:5" ht="12.75">
      <c r="A100" s="8" t="s">
        <v>54</v>
      </c>
      <c r="B100" s="9">
        <f>SUM(B97:B99)</f>
        <v>-35650</v>
      </c>
      <c r="C100" s="9">
        <f>SUM(C97:C99)</f>
        <v>-21153.399999999994</v>
      </c>
      <c r="D100" s="9"/>
      <c r="E100" s="9">
        <f>SUM(E97:E99)</f>
        <v>-4250</v>
      </c>
    </row>
    <row r="101" spans="1:5" ht="12.75">
      <c r="A101" s="8"/>
      <c r="B101" s="9"/>
      <c r="C101" s="9"/>
      <c r="D101" s="9"/>
      <c r="E101" s="9"/>
    </row>
    <row r="102" spans="1:5" ht="12.75">
      <c r="A102" s="8"/>
      <c r="B102" s="9"/>
      <c r="C102" s="8"/>
      <c r="D102" s="9"/>
      <c r="E102" s="9"/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NP</cp:lastModifiedBy>
  <cp:lastPrinted>2010-02-01T12:12:51Z</cp:lastPrinted>
  <dcterms:created xsi:type="dcterms:W3CDTF">2004-11-30T14:48:52Z</dcterms:created>
  <dcterms:modified xsi:type="dcterms:W3CDTF">2011-01-15T14:13:23Z</dcterms:modified>
  <cp:category/>
  <cp:version/>
  <cp:contentType/>
  <cp:contentStatus/>
</cp:coreProperties>
</file>